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3" sheetId="2" r:id="rId2"/>
  </sheets>
  <definedNames>
    <definedName name="_xlnm.Print_Area" localSheetId="0">'Лист1'!$A$1:$K$437</definedName>
  </definedNames>
  <calcPr fullCalcOnLoad="1" refMode="R1C1"/>
</workbook>
</file>

<file path=xl/comments1.xml><?xml version="1.0" encoding="utf-8"?>
<comments xmlns="http://schemas.openxmlformats.org/spreadsheetml/2006/main">
  <authors>
    <author>Comp02</author>
  </authors>
  <commentList>
    <comment ref="A16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Финуправление</t>
        </r>
      </text>
    </comment>
  </commentList>
</comments>
</file>

<file path=xl/sharedStrings.xml><?xml version="1.0" encoding="utf-8"?>
<sst xmlns="http://schemas.openxmlformats.org/spreadsheetml/2006/main" count="1810" uniqueCount="326">
  <si>
    <t>РАСПРЕДЕЛЕНИЕ БЮДЖЕТНЫХ АССИГНОВАНИЙ  ПО РАЗДЕЛАМ, ПОДРАЗДЕЛАМ,</t>
  </si>
  <si>
    <t>Наименование</t>
  </si>
  <si>
    <t>РЗ</t>
  </si>
  <si>
    <t>ПР</t>
  </si>
  <si>
    <t>КЦСР</t>
  </si>
  <si>
    <t>КВР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</si>
  <si>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</si>
  <si>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</si>
  <si>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</si>
  <si>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</si>
  <si>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</si>
  <si>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Резервные фонды</t>
  </si>
  <si>
    <t>070 00 00</t>
  </si>
  <si>
    <t>Резервные фонды местных администраций</t>
  </si>
  <si>
    <t>070 05 00</t>
  </si>
  <si>
    <t>Выравнивание бюджетной обеспеченности</t>
  </si>
  <si>
    <t>516 00 00</t>
  </si>
  <si>
    <t>516 01 00</t>
  </si>
  <si>
    <t>Иные межбюджетные трансферты</t>
  </si>
  <si>
    <t>ИТОГО:</t>
  </si>
  <si>
    <t>Другие общегосударственные вопросы</t>
  </si>
  <si>
    <t>Осуществление отдельных областных государственных полномочий в области охраны труда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</si>
  <si>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</si>
  <si>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</si>
  <si>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Целевые программы муниципальных образований</t>
  </si>
  <si>
    <t>795 00 00</t>
  </si>
  <si>
    <t>Другие вопросы в области национальной экономики</t>
  </si>
  <si>
    <t>Жилищное хозяйство</t>
  </si>
  <si>
    <t>Коммунальное хозяйство</t>
  </si>
  <si>
    <t>Молодежная политика и оздоровление детей</t>
  </si>
  <si>
    <t>795 04 00</t>
  </si>
  <si>
    <t>Пенсионное обеспечение</t>
  </si>
  <si>
    <t>Социальное обеспечение населения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</si>
  <si>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</si>
  <si>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</si>
  <si>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Другие вопросы в области социальной политики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</si>
  <si>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</si>
  <si>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Физическая культура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</si>
  <si>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</si>
  <si>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</si>
  <si>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Дошкольное образование</t>
  </si>
  <si>
    <t>Детские дошкольные учреждения</t>
  </si>
  <si>
    <t>420 00 00</t>
  </si>
  <si>
    <t>420 99 00</t>
  </si>
  <si>
    <t>Субсидии некоммерческим организациям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</si>
  <si>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</si>
  <si>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</si>
  <si>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</si>
  <si>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</si>
  <si>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002 50 00</t>
  </si>
  <si>
    <t>Учреждения по внешкольной работе с детьми</t>
  </si>
  <si>
    <t>423 00 00</t>
  </si>
  <si>
    <t>423 99 00</t>
  </si>
  <si>
    <t>Другие вопросы в области образования</t>
  </si>
  <si>
    <t>Проведение мероприятий для детей и молодежи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</si>
  <si>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</si>
  <si>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</si>
  <si>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</si>
  <si>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795 01 00</t>
  </si>
  <si>
    <t>795 03 00</t>
  </si>
  <si>
    <t>795 05 00</t>
  </si>
  <si>
    <t>795 06 00</t>
  </si>
  <si>
    <t>795 07 00</t>
  </si>
  <si>
    <t>795 08 00</t>
  </si>
  <si>
    <t>795 09 00</t>
  </si>
  <si>
    <t>795 10 00</t>
  </si>
  <si>
    <t>002 46 00</t>
  </si>
  <si>
    <t>Пособия по социальной помощи населению</t>
  </si>
  <si>
    <t>002 46 01</t>
  </si>
  <si>
    <t>«Комплексные меры противодействия злоупотребления наркотическими средствами и психотропными веществами» на 2011-2013 г."</t>
  </si>
  <si>
    <t>795 02 00</t>
  </si>
  <si>
    <t>Профилактика безнадзорности и  несовершеннолетних в Усольском районе  на 2011 -2013гг</t>
  </si>
  <si>
    <t>795 22 00</t>
  </si>
  <si>
    <t>795 34 00</t>
  </si>
  <si>
    <t>Учреждения по внешкольной работе с детьми (музыкальные школы)</t>
  </si>
  <si>
    <t>Культура</t>
  </si>
  <si>
    <t>Библиотеки</t>
  </si>
  <si>
    <t>Другие вопросы в области культуры, кинематографии</t>
  </si>
  <si>
    <t>901</t>
  </si>
  <si>
    <t>01</t>
  </si>
  <si>
    <t>00</t>
  </si>
  <si>
    <t>000</t>
  </si>
  <si>
    <t>06</t>
  </si>
  <si>
    <t>07</t>
  </si>
  <si>
    <t>04</t>
  </si>
  <si>
    <t>03</t>
  </si>
  <si>
    <t>02</t>
  </si>
  <si>
    <t>002 03 00</t>
  </si>
  <si>
    <t>500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</si>
  <si>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 (Глава муниципального образования)</t>
  </si>
  <si>
    <t>05</t>
  </si>
  <si>
    <t>902</t>
  </si>
  <si>
    <t>13</t>
  </si>
  <si>
    <t>002 40 00</t>
  </si>
  <si>
    <t>002 43 00</t>
  </si>
  <si>
    <t>002 44 00</t>
  </si>
  <si>
    <t>002 45 00</t>
  </si>
  <si>
    <t xml:space="preserve">Осуществление отдельных государственных полномочий по осуществлению лицензирования розничной продажи алкогольной продукции </t>
  </si>
  <si>
    <t>12</t>
  </si>
  <si>
    <t>795 28 00</t>
  </si>
  <si>
    <t>795 29 00</t>
  </si>
  <si>
    <t>"Переселение граждан из ветхого и аварийного жилого фонда на 2011-2013 гг."</t>
  </si>
  <si>
    <t>795 24 00</t>
  </si>
  <si>
    <t>795 36 00</t>
  </si>
  <si>
    <t>"Проведение капитального ремонта многоквартирных жилых домов на территории Усольского района на 2012-2015 гг."</t>
  </si>
  <si>
    <t>795 25 00</t>
  </si>
  <si>
    <t>795 26 00</t>
  </si>
  <si>
    <t>491 00 00</t>
  </si>
  <si>
    <t>Доплаты к пенсиям, дополнительное пенсионное обеспечение</t>
  </si>
  <si>
    <t>491 01 00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</si>
  <si>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</si>
  <si>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002 47 00</t>
  </si>
  <si>
    <t>002 47 01</t>
  </si>
  <si>
    <t>002 47 02</t>
  </si>
  <si>
    <t>Предоставление гражданам субсидий на оплату жилых помещений и коммунальных услуг</t>
  </si>
  <si>
    <t>10</t>
  </si>
  <si>
    <t>795 30 00</t>
  </si>
  <si>
    <t>Молодым семьям - доступное жилье 2007-2019 гг.</t>
  </si>
  <si>
    <t>002 41 00</t>
  </si>
  <si>
    <t>795 20 00</t>
  </si>
  <si>
    <t>795 27 00</t>
  </si>
  <si>
    <t>11</t>
  </si>
  <si>
    <t>Дума муниципального района Усольского районного муниципального образования</t>
  </si>
  <si>
    <t>903</t>
  </si>
  <si>
    <t>019</t>
  </si>
  <si>
    <t xml:space="preserve"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 </t>
  </si>
  <si>
    <t>09</t>
  </si>
  <si>
    <t>905</t>
  </si>
  <si>
    <t>Организационно-воспитательная работа с молодежью</t>
  </si>
  <si>
    <t>431 00 00</t>
  </si>
  <si>
    <t>431 01 00</t>
  </si>
  <si>
    <t>795 19 00</t>
  </si>
  <si>
    <t>08</t>
  </si>
  <si>
    <t>440 00 00</t>
  </si>
  <si>
    <t>440 99 00</t>
  </si>
  <si>
    <t>442 00 00</t>
  </si>
  <si>
    <t>442 99 00</t>
  </si>
  <si>
    <t>Комплектование книжных фондов библиотек муниципальных образований и государственных библиотек ФБ городов Москвы и Санкт-Петербурга за счет средств федерального бюджета</t>
  </si>
  <si>
    <t>440 02 01</t>
  </si>
  <si>
    <t>Дворцы и дома культуры, другие учреждения культуры и средств массовой информации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</si>
  <si>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</si>
  <si>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</si>
  <si>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440 02 02</t>
  </si>
  <si>
    <t>Комплектование книжных фондов библиотек муниципальных образований и государственных библиотек ФБ городов Москвы и Санкт-Петербурга за счет средств областного бюджета</t>
  </si>
  <si>
    <t>440 02 03</t>
  </si>
  <si>
    <t>Комплектование книжных фондов библиотек муниципальных образований и государственных библиотек ФБ городов Москвы и Санкт-Петербурга за счет средств местного бюджета</t>
  </si>
  <si>
    <t>795 18 00</t>
  </si>
  <si>
    <t>795 35 00</t>
  </si>
  <si>
    <t>ВСЕГО:</t>
  </si>
  <si>
    <t>Председатель Комитета финансов администрации муниципального района УРМО</t>
  </si>
  <si>
    <t>338 00 00</t>
  </si>
  <si>
    <t>Мероприятия в области строительства, архитектуры и градостроительства</t>
  </si>
  <si>
    <t>010</t>
  </si>
  <si>
    <t>Фонд софинансирования</t>
  </si>
  <si>
    <t>522 62 00</t>
  </si>
  <si>
    <t>522 62 01</t>
  </si>
  <si>
    <t>Н.А.Касимовская</t>
  </si>
  <si>
    <t>Погашение кредиторской задолженности учреждений, находящихся в ведении органов местного самоуправления муниципальных образований Иркутской области, по страховым взносам на обязательное пенсионное страхование, сложившейся за период с 1 января 2002 года до 31 декабря 2009 года, и по страховым взносам на обязательное пенсионное страхование, обязательное медицинское страхование и обязательное социальное страхование на случай временной нетрудоспособности и в связи с материнством за период 2010-2011 годы, а также пеней и штрафов, начисленных на задолженность 2010-2011 годов</t>
  </si>
  <si>
    <t>590 00 00</t>
  </si>
  <si>
    <t>795 38 00</t>
  </si>
  <si>
    <t>Органы внутренних дел</t>
  </si>
  <si>
    <t>795 23 00</t>
  </si>
  <si>
    <t>Долгосрочные целевые программы</t>
  </si>
  <si>
    <t>522 00 00</t>
  </si>
  <si>
    <t>522 55 00</t>
  </si>
  <si>
    <t>Долгосрочная целевая программа Иркутской области «100 модельных домов культуры Приангарью» на 2011-2014 гг."</t>
  </si>
  <si>
    <t>Администрация муниципального района Усольского районного муниципального образования</t>
  </si>
  <si>
    <t>795 21 00</t>
  </si>
  <si>
    <t>"Улучшение условий  и охрана труда, обеспечение санитарно-гигиенического режима в учреждениях культуры  Усольского района на 2012-2014 гг."</t>
  </si>
  <si>
    <t>Обеспечение деятельности (оказание услуг) подведомственных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</si>
  <si>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</si>
  <si>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Учреждения культуры и мероприятия в сфере культуры и кинематографии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</si>
  <si>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</si>
  <si>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 xml:space="preserve">ЦЕЛЕВЫМ СТАТЬЯМ И ВИДАМ РАСХОДОВ КЛАССИФИКАЦИИ РАСХОДОВ БЮДЖЕТОВ </t>
  </si>
  <si>
    <t>В ВЕДОМСТВЕННОЙ СТРУКТУРЕ РАСХОДОВ БЮДЖЕТА НА 2013 ГОД</t>
  </si>
  <si>
    <t>к Решению Думы муниципального района</t>
  </si>
  <si>
    <t>Усольского районного муниципального образования</t>
  </si>
  <si>
    <t>тыс. руб.</t>
  </si>
  <si>
    <t>2014 год</t>
  </si>
  <si>
    <t>2015 год</t>
  </si>
  <si>
    <t>ОБЩЕГОСУДАРСТВЕННЫЕ ВОПРОСЫ</t>
  </si>
  <si>
    <t>120</t>
  </si>
  <si>
    <t>240</t>
  </si>
  <si>
    <t>850</t>
  </si>
  <si>
    <t>Расходы на выплату персоналу государственных органов</t>
  </si>
  <si>
    <t>Иные закупки товаров, работ и услуг для государственных нужд</t>
  </si>
  <si>
    <t>Уплата налогов, сборов и иных платежей</t>
  </si>
  <si>
    <t>870</t>
  </si>
  <si>
    <t>Резервные средства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</si>
  <si>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</si>
  <si>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</si>
  <si>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Комитет финансов администрации муниципального района Усольского районного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</si>
  <si>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</si>
  <si>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</si>
  <si>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795 42 00</t>
  </si>
  <si>
    <t>"Развитие торговли на 2013-2017 гг."</t>
  </si>
  <si>
    <t>"Переселение граждан Усольского района из ветхого и аварийного жилищного фонда на 2011-2013 гг."</t>
  </si>
  <si>
    <t>"Энергосбережение и повышение энергетической эффективности на территории УРМО на 2012-2016 гг."</t>
  </si>
  <si>
    <t>"Модернизация объектов коммунальной инфраструктуры Усольского района на 2012-2015 гг."</t>
  </si>
  <si>
    <t>795 41 00</t>
  </si>
  <si>
    <t>"Защита окружающей среды в Усольском районе на 2013-2017 гг."</t>
  </si>
  <si>
    <t>"Круглогодичный отдых, оздоровление и занятость детей и подростков на 2013-2015 гг."</t>
  </si>
  <si>
    <t>310</t>
  </si>
  <si>
    <t>Публичные нормативные социальные выплаты гражданам</t>
  </si>
  <si>
    <t>"Празднование Победы в Великой Отечественной войне на 2012 - 2014 гг."</t>
  </si>
  <si>
    <t>795 39 00</t>
  </si>
  <si>
    <t xml:space="preserve">Целевые программы муниципальных образований </t>
  </si>
  <si>
    <t>"Развитие физической культуры и спорта в муниципальном районе УРМО на 2012-2014 гг."</t>
  </si>
  <si>
    <t>"Повышение безопасности дорожного движения на территории Усольского района на 2013-2017 гг."</t>
  </si>
  <si>
    <t>610</t>
  </si>
  <si>
    <t>Субсидии бюджетным учреждениям</t>
  </si>
  <si>
    <t>Публичные нормативные социальные выплаты гражданам МБ</t>
  </si>
  <si>
    <t>Публичные нормативные социальные выплаты гражданам ОБ</t>
  </si>
  <si>
    <t>"Социально - экономическая поддержка молодых специалистов в муниципальных учреждениях образования и культыры УРМО на 2012-2014 гг."</t>
  </si>
  <si>
    <t>"Обеспечение жильем молодых семей на 2012-2019 гг."</t>
  </si>
  <si>
    <t>540</t>
  </si>
  <si>
    <t>795 40 00</t>
  </si>
  <si>
    <t>"Развитие культуры Усольского муниципального образования на 2013-2015 гг."</t>
  </si>
  <si>
    <t>110</t>
  </si>
  <si>
    <t>Расходы на выплату персоналу казенных учреждений</t>
  </si>
  <si>
    <t>"Профилактика безнадзорности и правонарушений несовершеннолетних в Усольском районе на 2011 -2013 гг."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</si>
  <si>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</si>
  <si>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</si>
  <si>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</si>
  <si>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</si>
  <si>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</si>
  <si>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</si>
  <si>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</si>
  <si>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ФИЗКУЛЬТУРА И СПОРТ</t>
  </si>
  <si>
    <t>"Повышение эффективности бюджетных расходов УРМО на 2012-2014 гг."-20%</t>
  </si>
  <si>
    <t>"Профилактика правонарушений и общественной безопасности в Усольском районе в 2011-2015гг."</t>
  </si>
  <si>
    <t>"Улучшение условий и охрана труда в Усольском районном муниципальном образовании на 2011-2013 гг."</t>
  </si>
  <si>
    <t>"Поддержка и развитие малого и среднего предпринимательства в УРМО на 2009-2013 гг."</t>
  </si>
  <si>
    <t>"Старшее поколение на 2012 - 2014 гг."</t>
  </si>
  <si>
    <t>Долгосрочная целевая программа Иркутской области "Организация и обеспечение отдыха и оздоровления детей в Иркутской области на 2012-2014 гг."</t>
  </si>
  <si>
    <t>"Информатизация  системы образования  Усольского района в 2012-2014 гг."</t>
  </si>
  <si>
    <t>"Обеспечение охраны образовательных учреждений Усольского района в 2012-2014 гг."</t>
  </si>
  <si>
    <t>"Обеспечение безопасности школьных перевозок  детей образовательными учреждениями Усольского района в 2012-2014 гг."</t>
  </si>
  <si>
    <t>"Обучение и воспитание одаренных детей в Усольском районе на  2012-2014 гг."</t>
  </si>
  <si>
    <t>"Здоровое поколение на 2012-2014 гг."</t>
  </si>
  <si>
    <t>"Улучшение условий охраны труда, обеспечение санитарно-гигиенического благополучия в образовательных учреждениях Усольского района в 2012-2014 гг."</t>
  </si>
  <si>
    <t>"Будущее за молодыми на  2011-2013 гг."</t>
  </si>
  <si>
    <t>"Комплексные меры противодействия злоупотребления наркотическими средствами и психотропными веществами и их незаконному обороту на 2011-2013 гг."</t>
  </si>
  <si>
    <t>604 00 00</t>
  </si>
  <si>
    <t>522 65 00</t>
  </si>
  <si>
    <t>Прочие межбюджетные трансферты общего характера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</si>
  <si>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</si>
  <si>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>Отдел культуры и молодежной политики муниципального района Усольского районного муниципального образования</t>
  </si>
  <si>
    <t>510</t>
  </si>
  <si>
    <t>522 25 03</t>
  </si>
  <si>
    <t>593 00 00</t>
  </si>
  <si>
    <t>Подпрограмма "Развитие водохозяйственного комплекса в Иркутской области на 2013-2015 гг."</t>
  </si>
  <si>
    <t>Реализация мероприятий перечня проектов народных инициатив</t>
  </si>
  <si>
    <t>Дотация</t>
  </si>
  <si>
    <t>"Модернизация объектов  коммунальной инфраструктуры Усольского района на 2012-2015 гг."</t>
  </si>
  <si>
    <t>"Проведение капитального ремонта  многоквартирных жилых  домов на территории Усольского района  на 2012-2015 гг"</t>
  </si>
  <si>
    <t>522 25 00</t>
  </si>
  <si>
    <t>Водное хозяйство</t>
  </si>
  <si>
    <t>Долгосрочная целевая программа Иркутской области «Защита окружающей среды  в Иркутской области» на 2011-2015 годы</t>
  </si>
  <si>
    <t>512 00 00</t>
  </si>
  <si>
    <t>512 97 00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</si>
  <si>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</si>
  <si>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</si>
  <si>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002 11 00</t>
  </si>
  <si>
    <t>Председатель представительного органа муниципального образования</t>
  </si>
  <si>
    <t>589 00 00</t>
  </si>
  <si>
    <t>520 00 00</t>
  </si>
  <si>
    <t>520 09 00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</si>
  <si>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</si>
  <si>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</si>
  <si>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435 00 00</t>
  </si>
  <si>
    <t>435 99 00</t>
  </si>
  <si>
    <t>Учреждения, обеспечивающие предоставление услуг в сфере образования</t>
  </si>
  <si>
    <t>795 33 00</t>
  </si>
  <si>
    <t>Субсидии бюджетным учреждениям ОБ</t>
  </si>
  <si>
    <t>Субсидии бюджетным учреждениям МБ</t>
  </si>
  <si>
    <t>ФИЗИЧЕСКАЯ КУЛЬТУРА И СПОРТ</t>
  </si>
  <si>
    <t xml:space="preserve">Физическая культура   </t>
  </si>
  <si>
    <t>Субсидии бюджетным учреждениям (софинансирование программы "100 модельных домов культуры Приангарью" (Доп.ЭК 8.70.08.00))</t>
  </si>
  <si>
    <t>522 76 00</t>
  </si>
  <si>
    <t>Долгосрочная целевая программа Иркутской области «100 модельных домов культуры Приангарью» на 2011-2014 годы</t>
  </si>
  <si>
    <t>Долгосрочная целевая программа Иркутской области "Публичные центры правовой, деловой и социально-значимой информации центральных районных библиотек в Иркутской области 2013-2014 гг."</t>
  </si>
  <si>
    <t>Субсидии бюджетным учреждениям (софинансирование ДЦП Иркутской области "Публичные центры правовой, деловой и социально-значимой информации центральных районных библиотек в Иркутской области 2013-2014 гг.")</t>
  </si>
  <si>
    <t>Субсидии бюджетным учреждениям (ДК)</t>
  </si>
  <si>
    <t>Субсидии бюджетным учреждениям (Библиотеки)</t>
  </si>
  <si>
    <t>"Улучшение условий и охраны труда, обеспечение санитарно-гигиенического режима в учреждениях культуры Усольского района на 2012-2014 гг."</t>
  </si>
  <si>
    <t>"Обеспечение пожарной безопасности в учреждениях культуры Усольского района на 2011-2013 гг."</t>
  </si>
  <si>
    <t>522 54 00</t>
  </si>
  <si>
    <t>Долгосрочная целевая программа Иркутской области «Социальное развитие села Иркутской области на 2011-2014 годы"</t>
  </si>
  <si>
    <t>522 18 00</t>
  </si>
  <si>
    <t xml:space="preserve">Исполнение судебных актов по обеспечению жилыми помещениями детей-сирот и детей, оставшихся без попечения родителей, вынесенных в соответствии с Законом Иркутской области от 22 июня 2010 года № 50-ОЗ "О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области" </t>
  </si>
  <si>
    <t>ГРБС</t>
  </si>
  <si>
    <t>Плановые назначения на 2013 год</t>
  </si>
  <si>
    <t>795 43 00</t>
  </si>
  <si>
    <t>Выплата заработной платы с начислениями на нее работникам муниципальных дошкольных образовательных учреждений и муниципальных учреждений дополнительного образования детей</t>
  </si>
  <si>
    <t>Комитет по образованию муниципального района Усольского районного муниципального образования</t>
  </si>
  <si>
    <t>Судебная система</t>
  </si>
  <si>
    <t>Руководство и управление в сфере установленных функций</t>
  </si>
  <si>
    <t>001 00 00</t>
  </si>
  <si>
    <t>Составление (изменение и дополнение) списков кандидатов в присяжные заседатели федеральных судов общей юрисдикции в РФ</t>
  </si>
  <si>
    <t>001 40 00</t>
  </si>
  <si>
    <t>Подпрограмма "Развитие водохозяйственного комплекса  в Иркутской области  на 2013-2015 гг."</t>
  </si>
  <si>
    <t>Малое и среднее предпринимательство</t>
  </si>
  <si>
    <t>345 00 00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</si>
  <si>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</si>
  <si>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345 01 00</t>
  </si>
  <si>
    <t>Долгосрочная целевая программа «Поддержка и развитие малого и среднего предпринимательства в Иркутской области» на 2011-2012 годы</t>
  </si>
  <si>
    <t>522 24 00</t>
  </si>
  <si>
    <t>Долгосрочные целевые программы Иркутской области</t>
  </si>
  <si>
    <t>Долгосрочная целевая программа Иркутской области «Энергосбережение и повышение энергетической эффективности на территории Иркутской области на 2011-2015 годы и на период до 2020 года"</t>
  </si>
  <si>
    <t>"Социальное развитие села Усольского раййона на 2013-2014 гг."</t>
  </si>
  <si>
    <t>"Обеспечение пожарной безопасности в образовательных учреждениях Усольского района на 2012-2014 гг."</t>
  </si>
  <si>
    <t>"Развитие дошкольного образования на территории Усольского района 2012-2015 гг."</t>
  </si>
  <si>
    <t>"Совершенствование организации питания в образовательных учреждениях Усольского района на 2013-2015 гг."</t>
  </si>
  <si>
    <t>"Повышение эффективности бюджетных расходов на 2012-2014 гг."</t>
  </si>
  <si>
    <t>"Обеспечение пожарной безопасности в учреждениях культуры Усольского района на 2012-2013 гг."</t>
  </si>
  <si>
    <t>530</t>
  </si>
  <si>
    <t>Субвенции</t>
  </si>
  <si>
    <t>522 37 00</t>
  </si>
  <si>
    <t>ДЦП Иркутской области "Развитие дошкольного образования"</t>
  </si>
  <si>
    <t>520 09 01</t>
  </si>
  <si>
    <t>520 09 02</t>
  </si>
  <si>
    <t>Исполнение</t>
  </si>
  <si>
    <t>% исполнения</t>
  </si>
  <si>
    <t>Приложение №5</t>
  </si>
  <si>
    <t xml:space="preserve">№_____ от _____________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</si>
</sst>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#,##0.000"/>
    <numFmt numFmtId="170" formatCode="#,##0.0000"/>
    <numFmt numFmtId="171" formatCode="0.000"/>
    <numFmt numFmtId="172" formatCode="0.0000"/>
    <numFmt numFmtId="173" formatCode="000000"/>
    <numFmt numFmtId="174" formatCode="#,##0.000000"/>
    <numFmt numFmtId="175" formatCode="#,##0.0000000"/>
    <numFmt numFmtId="176" formatCode="#,##0.0"/>
    <numFmt numFmtId="177" formatCode="#,##0.00000000"/>
    <numFmt numFmtId="178" formatCode="#,##0.000000000"/>
    <numFmt numFmtId="179" formatCode="#,##0.0000000000"/>
    <numFmt numFmtId="180" formatCode="#,##0.00000000000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.5"/>
      <name val="Times New Roman"/>
      <family val="1"/>
    </font>
    <font>
      <b/>
      <i/>
      <sz val="11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17" fillId="0" borderId="2" xfId="0" applyNumberFormat="1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68" fontId="1" fillId="0" borderId="4" xfId="0" applyNumberFormat="1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/>
    </xf>
    <xf numFmtId="168" fontId="7" fillId="0" borderId="4" xfId="0" applyNumberFormat="1" applyFont="1" applyFill="1" applyBorder="1" applyAlignment="1">
      <alignment horizontal="center" vertical="center"/>
    </xf>
    <xf numFmtId="168" fontId="1" fillId="0" borderId="6" xfId="0" applyNumberFormat="1" applyFont="1" applyFill="1" applyBorder="1" applyAlignment="1">
      <alignment horizontal="center" vertical="center"/>
    </xf>
    <xf numFmtId="168" fontId="4" fillId="0" borderId="7" xfId="0" applyNumberFormat="1" applyFont="1" applyFill="1" applyBorder="1" applyAlignment="1">
      <alignment horizontal="center" vertical="center"/>
    </xf>
    <xf numFmtId="168" fontId="12" fillId="0" borderId="8" xfId="0" applyNumberFormat="1" applyFont="1" applyFill="1" applyBorder="1" applyAlignment="1">
      <alignment horizontal="center" vertical="center"/>
    </xf>
    <xf numFmtId="168" fontId="1" fillId="0" borderId="8" xfId="0" applyNumberFormat="1" applyFont="1" applyFill="1" applyBorder="1" applyAlignment="1">
      <alignment horizontal="center" vertical="center"/>
    </xf>
    <xf numFmtId="168" fontId="1" fillId="0" borderId="9" xfId="0" applyNumberFormat="1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 vertical="center"/>
    </xf>
    <xf numFmtId="168" fontId="7" fillId="0" borderId="8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 applyProtection="1">
      <alignment horizontal="left" vertical="center" wrapText="1"/>
      <protection/>
    </xf>
    <xf numFmtId="168" fontId="1" fillId="0" borderId="23" xfId="0" applyNumberFormat="1" applyFont="1" applyFill="1" applyBorder="1" applyAlignment="1">
      <alignment horizontal="center" vertical="center"/>
    </xf>
    <xf numFmtId="168" fontId="3" fillId="0" borderId="8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 applyProtection="1">
      <alignment horizontal="left" wrapText="1"/>
      <protection/>
    </xf>
    <xf numFmtId="168" fontId="3" fillId="0" borderId="24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/>
    </xf>
    <xf numFmtId="168" fontId="12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/>
    </xf>
    <xf numFmtId="168" fontId="12" fillId="0" borderId="10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left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40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49" fontId="8" fillId="0" borderId="41" xfId="0" applyNumberFormat="1" applyFont="1" applyFill="1" applyBorder="1" applyAlignment="1">
      <alignment horizontal="center" vertical="center" wrapText="1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center" vertical="center" wrapText="1"/>
    </xf>
    <xf numFmtId="49" fontId="1" fillId="0" borderId="50" xfId="0" applyNumberFormat="1" applyFont="1" applyFill="1" applyBorder="1" applyAlignment="1">
      <alignment horizontal="center" vertical="center"/>
    </xf>
    <xf numFmtId="168" fontId="1" fillId="0" borderId="48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168" fontId="8" fillId="0" borderId="38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vertical="center" wrapText="1"/>
    </xf>
    <xf numFmtId="49" fontId="1" fillId="0" borderId="54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49" fontId="4" fillId="0" borderId="56" xfId="0" applyNumberFormat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57" xfId="0" applyNumberFormat="1" applyFont="1" applyFill="1" applyBorder="1" applyAlignment="1">
      <alignment horizontal="center" vertical="center" wrapText="1"/>
    </xf>
    <xf numFmtId="49" fontId="8" fillId="0" borderId="58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left" vertical="center" wrapText="1"/>
    </xf>
    <xf numFmtId="168" fontId="8" fillId="0" borderId="6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vertical="center" wrapText="1"/>
    </xf>
    <xf numFmtId="168" fontId="1" fillId="0" borderId="5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vertical="center" wrapText="1"/>
    </xf>
    <xf numFmtId="0" fontId="7" fillId="0" borderId="38" xfId="0" applyNumberFormat="1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vertical="center" wrapText="1"/>
    </xf>
    <xf numFmtId="49" fontId="7" fillId="0" borderId="6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1" fillId="0" borderId="6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173" fontId="1" fillId="0" borderId="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left" vertical="center" wrapText="1"/>
    </xf>
    <xf numFmtId="49" fontId="8" fillId="0" borderId="55" xfId="0" applyNumberFormat="1" applyFont="1" applyFill="1" applyBorder="1" applyAlignment="1">
      <alignment horizontal="center" vertical="center" wrapText="1"/>
    </xf>
    <xf numFmtId="49" fontId="8" fillId="0" borderId="52" xfId="0" applyNumberFormat="1" applyFont="1" applyFill="1" applyBorder="1" applyAlignment="1">
      <alignment horizontal="center" vertical="center"/>
    </xf>
    <xf numFmtId="173" fontId="8" fillId="0" borderId="52" xfId="0" applyNumberFormat="1" applyFont="1" applyFill="1" applyBorder="1" applyAlignment="1">
      <alignment horizontal="center" vertical="center"/>
    </xf>
    <xf numFmtId="49" fontId="8" fillId="0" borderId="56" xfId="0" applyNumberFormat="1" applyFont="1" applyFill="1" applyBorder="1" applyAlignment="1">
      <alignment horizontal="center" vertical="center"/>
    </xf>
    <xf numFmtId="49" fontId="12" fillId="0" borderId="54" xfId="0" applyNumberFormat="1" applyFont="1" applyFill="1" applyBorder="1" applyAlignment="1">
      <alignment vertical="center" wrapText="1"/>
    </xf>
    <xf numFmtId="49" fontId="12" fillId="0" borderId="6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173" fontId="12" fillId="0" borderId="3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vertical="center" wrapText="1"/>
    </xf>
    <xf numFmtId="173" fontId="12" fillId="0" borderId="2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4" fontId="8" fillId="0" borderId="38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48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4" fontId="7" fillId="0" borderId="38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8" fillId="0" borderId="60" xfId="0" applyNumberFormat="1" applyFont="1" applyFill="1" applyBorder="1" applyAlignment="1">
      <alignment horizontal="center" vertical="center"/>
    </xf>
    <xf numFmtId="4" fontId="12" fillId="0" borderId="8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13" fillId="0" borderId="23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 wrapText="1"/>
    </xf>
    <xf numFmtId="49" fontId="12" fillId="0" borderId="41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/>
    </xf>
    <xf numFmtId="4" fontId="7" fillId="0" borderId="60" xfId="0" applyNumberFormat="1" applyFont="1" applyFill="1" applyBorder="1" applyAlignment="1">
      <alignment horizontal="center" vertical="center"/>
    </xf>
    <xf numFmtId="4" fontId="1" fillId="0" borderId="62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6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4" fillId="0" borderId="66" xfId="0" applyFont="1" applyFill="1" applyBorder="1" applyAlignment="1">
      <alignment horizontal="right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6"/>
  <sheetViews>
    <sheetView tabSelected="1" view="pageBreakPreview" zoomScaleSheetLayoutView="100" workbookViewId="0" topLeftCell="A1">
      <selection activeCell="J8" sqref="J8"/>
    </sheetView>
  </sheetViews>
  <sheetFormatPr defaultColWidth="9.00390625" defaultRowHeight="12.75"/>
  <cols>
    <col min="1" max="1" width="66.375" style="1" customWidth="1"/>
    <col min="2" max="2" width="7.00390625" style="1" customWidth="1"/>
    <col min="3" max="4" width="5.375" style="1" customWidth="1"/>
    <col min="5" max="5" width="11.125" style="1" customWidth="1"/>
    <col min="6" max="6" width="6.875" style="1" customWidth="1"/>
    <col min="7" max="7" width="14.125" style="1" customWidth="1"/>
    <col min="8" max="9" width="0.12890625" style="1" hidden="1" customWidth="1"/>
    <col min="10" max="10" width="14.25390625" style="1" customWidth="1"/>
    <col min="11" max="11" width="10.875" style="1" customWidth="1"/>
    <col min="12" max="16384" width="9.125" style="1" customWidth="1"/>
  </cols>
  <sheetData>
    <row r="1" spans="3:5" ht="12.75">
      <c r="C1" s="107" t="s">
        <v>324</v>
      </c>
      <c r="D1" s="45"/>
      <c r="E1" s="45"/>
    </row>
    <row r="2" spans="3:11" ht="12.75">
      <c r="C2" s="107" t="s">
        <v>175</v>
      </c>
      <c r="D2" s="45"/>
      <c r="E2" s="45"/>
      <c r="G2" s="2"/>
      <c r="H2" s="2"/>
      <c r="I2" s="2"/>
      <c r="J2" s="2"/>
      <c r="K2" s="2"/>
    </row>
    <row r="3" spans="3:11" ht="12.75" customHeight="1">
      <c r="C3" s="107" t="s">
        <v>176</v>
      </c>
      <c r="D3" s="45"/>
      <c r="E3" s="45"/>
      <c r="G3" s="2"/>
      <c r="H3" s="2"/>
      <c r="I3" s="2"/>
      <c r="J3" s="2"/>
      <c r="K3" s="2"/>
    </row>
    <row r="4" spans="3:11" ht="12.75">
      <c r="C4" s="107" t="s">
        <v>325</v>
      </c>
      <c r="D4" s="45"/>
      <c r="E4" s="45"/>
      <c r="G4" s="2"/>
      <c r="H4" s="2"/>
      <c r="I4" s="2"/>
      <c r="J4" s="2"/>
      <c r="K4" s="2"/>
    </row>
    <row r="5" spans="3:11" ht="12.75">
      <c r="C5" s="107"/>
      <c r="D5" s="45"/>
      <c r="E5" s="45"/>
      <c r="G5" s="2"/>
      <c r="H5" s="2"/>
      <c r="I5" s="2"/>
      <c r="J5" s="2"/>
      <c r="K5" s="2"/>
    </row>
    <row r="6" spans="3:5" ht="12.75">
      <c r="C6" s="45"/>
      <c r="D6" s="45"/>
      <c r="E6" s="45"/>
    </row>
    <row r="7" spans="1:7" ht="16.5">
      <c r="A7" s="239" t="s">
        <v>0</v>
      </c>
      <c r="B7" s="239"/>
      <c r="C7" s="239"/>
      <c r="D7" s="239"/>
      <c r="E7" s="239"/>
      <c r="F7" s="239"/>
      <c r="G7" s="239"/>
    </row>
    <row r="8" spans="1:7" ht="16.5">
      <c r="A8" s="239" t="s">
        <v>173</v>
      </c>
      <c r="B8" s="239"/>
      <c r="C8" s="239"/>
      <c r="D8" s="239"/>
      <c r="E8" s="239"/>
      <c r="F8" s="239"/>
      <c r="G8" s="239"/>
    </row>
    <row r="9" spans="1:7" ht="16.5">
      <c r="A9" s="239" t="s">
        <v>174</v>
      </c>
      <c r="B9" s="239"/>
      <c r="C9" s="239"/>
      <c r="D9" s="239"/>
      <c r="E9" s="239"/>
      <c r="F9" s="239"/>
      <c r="G9" s="239"/>
    </row>
    <row r="10" spans="1:11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7" ht="16.5" customHeight="1" thickBot="1">
      <c r="A11" s="46"/>
      <c r="B11" s="47"/>
      <c r="C11" s="46"/>
      <c r="D11" s="46"/>
      <c r="E11" s="46"/>
      <c r="F11" s="240" t="s">
        <v>177</v>
      </c>
      <c r="G11" s="240"/>
    </row>
    <row r="12" spans="1:11" ht="52.5" customHeight="1">
      <c r="A12" s="149" t="s">
        <v>1</v>
      </c>
      <c r="B12" s="150" t="s">
        <v>291</v>
      </c>
      <c r="C12" s="151" t="s">
        <v>2</v>
      </c>
      <c r="D12" s="151" t="s">
        <v>3</v>
      </c>
      <c r="E12" s="151" t="s">
        <v>4</v>
      </c>
      <c r="F12" s="152" t="s">
        <v>5</v>
      </c>
      <c r="G12" s="153" t="s">
        <v>292</v>
      </c>
      <c r="H12" s="4" t="s">
        <v>178</v>
      </c>
      <c r="I12" s="4" t="s">
        <v>179</v>
      </c>
      <c r="J12" s="153" t="s">
        <v>322</v>
      </c>
      <c r="K12" s="153" t="s">
        <v>323</v>
      </c>
    </row>
    <row r="13" spans="1:11" ht="13.5" thickBot="1">
      <c r="A13" s="48">
        <v>1</v>
      </c>
      <c r="B13" s="108">
        <v>2</v>
      </c>
      <c r="C13" s="109">
        <v>3</v>
      </c>
      <c r="D13" s="109">
        <v>4</v>
      </c>
      <c r="E13" s="109">
        <v>5</v>
      </c>
      <c r="F13" s="110">
        <v>6</v>
      </c>
      <c r="G13" s="48">
        <v>7</v>
      </c>
      <c r="H13" s="48">
        <v>8</v>
      </c>
      <c r="I13" s="48">
        <v>9</v>
      </c>
      <c r="J13" s="48">
        <v>8</v>
      </c>
      <c r="K13" s="48">
        <v>9</v>
      </c>
    </row>
    <row r="14" spans="1:7" ht="18" thickBot="1">
      <c r="A14" s="236" t="s">
        <v>191</v>
      </c>
      <c r="B14" s="237"/>
      <c r="C14" s="237"/>
      <c r="D14" s="237"/>
      <c r="E14" s="237"/>
      <c r="F14" s="237"/>
      <c r="G14" s="238"/>
    </row>
    <row r="15" spans="1:11" ht="16.5" thickBot="1">
      <c r="A15" s="116" t="s">
        <v>180</v>
      </c>
      <c r="B15" s="117" t="s">
        <v>78</v>
      </c>
      <c r="C15" s="118" t="s">
        <v>79</v>
      </c>
      <c r="D15" s="118" t="s">
        <v>80</v>
      </c>
      <c r="E15" s="118"/>
      <c r="F15" s="119"/>
      <c r="G15" s="183">
        <f>G16+G22+G26</f>
        <v>13945.03031</v>
      </c>
      <c r="H15" s="14">
        <f>H16+H22</f>
        <v>11377.1508</v>
      </c>
      <c r="I15" s="14">
        <f>I16+I22</f>
        <v>11826.03221</v>
      </c>
      <c r="J15" s="183">
        <f>J16+J22+J26</f>
        <v>13514.4702</v>
      </c>
      <c r="K15" s="183">
        <f>J15/G15*100</f>
        <v>96.91244765749096</v>
      </c>
    </row>
    <row r="16" spans="1:11" ht="42.75">
      <c r="A16" s="124" t="s">
        <v>39</v>
      </c>
      <c r="B16" s="120" t="s">
        <v>78</v>
      </c>
      <c r="C16" s="121" t="s">
        <v>79</v>
      </c>
      <c r="D16" s="121" t="s">
        <v>82</v>
      </c>
      <c r="E16" s="121"/>
      <c r="F16" s="122"/>
      <c r="G16" s="184">
        <f aca="true" t="shared" si="0" ref="G16:K17">G17</f>
        <v>13594.83031</v>
      </c>
      <c r="H16" s="123">
        <f t="shared" si="0"/>
        <v>11077.1508</v>
      </c>
      <c r="I16" s="123">
        <f t="shared" si="0"/>
        <v>11526.03221</v>
      </c>
      <c r="J16" s="184">
        <f t="shared" si="0"/>
        <v>13464.270199999999</v>
      </c>
      <c r="K16" s="184">
        <f t="shared" si="0"/>
        <v>99.03963413280735</v>
      </c>
    </row>
    <row r="17" spans="1:11" ht="40.5">
      <c r="A17" s="82" t="s">
        <v>6</v>
      </c>
      <c r="B17" s="50">
        <v>901</v>
      </c>
      <c r="C17" s="30" t="s">
        <v>79</v>
      </c>
      <c r="D17" s="30" t="s">
        <v>82</v>
      </c>
      <c r="E17" s="30" t="s">
        <v>7</v>
      </c>
      <c r="F17" s="51"/>
      <c r="G17" s="185">
        <f t="shared" si="0"/>
        <v>13594.83031</v>
      </c>
      <c r="H17" s="52">
        <f t="shared" si="0"/>
        <v>11077.1508</v>
      </c>
      <c r="I17" s="52">
        <f t="shared" si="0"/>
        <v>11526.03221</v>
      </c>
      <c r="J17" s="185">
        <f t="shared" si="0"/>
        <v>13464.270199999999</v>
      </c>
      <c r="K17" s="185">
        <f t="shared" si="0"/>
        <v>99.03963413280735</v>
      </c>
    </row>
    <row r="18" spans="1:11" ht="12.75">
      <c r="A18" s="53" t="s">
        <v>8</v>
      </c>
      <c r="B18" s="54">
        <v>901</v>
      </c>
      <c r="C18" s="55" t="s">
        <v>79</v>
      </c>
      <c r="D18" s="55" t="s">
        <v>82</v>
      </c>
      <c r="E18" s="55" t="s">
        <v>9</v>
      </c>
      <c r="F18" s="56"/>
      <c r="G18" s="186">
        <f>G19+G20+G21</f>
        <v>13594.83031</v>
      </c>
      <c r="H18" s="10">
        <f>H19+H20+H21</f>
        <v>11077.1508</v>
      </c>
      <c r="I18" s="10">
        <f>I19+I20+I21</f>
        <v>11526.03221</v>
      </c>
      <c r="J18" s="186">
        <f>J19+J20+J21</f>
        <v>13464.270199999999</v>
      </c>
      <c r="K18" s="186">
        <f>J18/G18*100</f>
        <v>99.03963413280735</v>
      </c>
    </row>
    <row r="19" spans="1:11" ht="12.75">
      <c r="A19" s="111" t="s">
        <v>184</v>
      </c>
      <c r="B19" s="65">
        <v>901</v>
      </c>
      <c r="C19" s="66" t="s">
        <v>79</v>
      </c>
      <c r="D19" s="66" t="s">
        <v>82</v>
      </c>
      <c r="E19" s="66" t="s">
        <v>9</v>
      </c>
      <c r="F19" s="67" t="s">
        <v>181</v>
      </c>
      <c r="G19" s="187">
        <v>12729.12761</v>
      </c>
      <c r="H19" s="13">
        <v>10275.0102</v>
      </c>
      <c r="I19" s="13">
        <v>10726.659</v>
      </c>
      <c r="J19" s="187">
        <v>12625.48037</v>
      </c>
      <c r="K19" s="187">
        <f>J19/G19*100</f>
        <v>99.18574749837077</v>
      </c>
    </row>
    <row r="20" spans="1:11" ht="12.75">
      <c r="A20" s="53" t="s">
        <v>185</v>
      </c>
      <c r="B20" s="60" t="s">
        <v>78</v>
      </c>
      <c r="C20" s="61" t="s">
        <v>79</v>
      </c>
      <c r="D20" s="61" t="s">
        <v>82</v>
      </c>
      <c r="E20" s="61" t="s">
        <v>9</v>
      </c>
      <c r="F20" s="62" t="s">
        <v>182</v>
      </c>
      <c r="G20" s="186">
        <v>863.61039</v>
      </c>
      <c r="H20" s="10">
        <v>798.924</v>
      </c>
      <c r="I20" s="10">
        <v>796.16771</v>
      </c>
      <c r="J20" s="186">
        <v>836.69752</v>
      </c>
      <c r="K20" s="187">
        <f>J20/G20*100</f>
        <v>96.88367922484119</v>
      </c>
    </row>
    <row r="21" spans="1:11" ht="13.5" thickBot="1">
      <c r="A21" s="112" t="s">
        <v>186</v>
      </c>
      <c r="B21" s="113" t="s">
        <v>78</v>
      </c>
      <c r="C21" s="34" t="s">
        <v>79</v>
      </c>
      <c r="D21" s="34" t="s">
        <v>82</v>
      </c>
      <c r="E21" s="34" t="s">
        <v>9</v>
      </c>
      <c r="F21" s="114" t="s">
        <v>183</v>
      </c>
      <c r="G21" s="188">
        <v>2.09231</v>
      </c>
      <c r="H21" s="115">
        <v>3.2166</v>
      </c>
      <c r="I21" s="115">
        <v>3.2055</v>
      </c>
      <c r="J21" s="188">
        <v>2.09231</v>
      </c>
      <c r="K21" s="187">
        <f>J21/G21*100</f>
        <v>100</v>
      </c>
    </row>
    <row r="22" spans="1:11" ht="13.5" customHeight="1">
      <c r="A22" s="133" t="s">
        <v>11</v>
      </c>
      <c r="B22" s="134">
        <v>901</v>
      </c>
      <c r="C22" s="91" t="s">
        <v>79</v>
      </c>
      <c r="D22" s="91">
        <v>11</v>
      </c>
      <c r="E22" s="91"/>
      <c r="F22" s="135"/>
      <c r="G22" s="189">
        <f aca="true" t="shared" si="1" ref="G22:K28">G23</f>
        <v>300</v>
      </c>
      <c r="H22" s="136">
        <f t="shared" si="1"/>
        <v>300</v>
      </c>
      <c r="I22" s="136">
        <f t="shared" si="1"/>
        <v>300</v>
      </c>
      <c r="J22" s="189">
        <f t="shared" si="1"/>
        <v>0</v>
      </c>
      <c r="K22" s="189">
        <f t="shared" si="1"/>
        <v>0</v>
      </c>
    </row>
    <row r="23" spans="1:11" ht="13.5" customHeight="1">
      <c r="A23" s="49" t="s">
        <v>11</v>
      </c>
      <c r="B23" s="50">
        <v>901</v>
      </c>
      <c r="C23" s="30" t="s">
        <v>79</v>
      </c>
      <c r="D23" s="30">
        <v>11</v>
      </c>
      <c r="E23" s="30" t="s">
        <v>12</v>
      </c>
      <c r="F23" s="51"/>
      <c r="G23" s="185">
        <f t="shared" si="1"/>
        <v>300</v>
      </c>
      <c r="H23" s="52">
        <f t="shared" si="1"/>
        <v>300</v>
      </c>
      <c r="I23" s="52">
        <f t="shared" si="1"/>
        <v>300</v>
      </c>
      <c r="J23" s="185">
        <f t="shared" si="1"/>
        <v>0</v>
      </c>
      <c r="K23" s="185">
        <f t="shared" si="1"/>
        <v>0</v>
      </c>
    </row>
    <row r="24" spans="1:11" ht="13.5" customHeight="1">
      <c r="A24" s="53" t="s">
        <v>13</v>
      </c>
      <c r="B24" s="54">
        <v>901</v>
      </c>
      <c r="C24" s="55" t="s">
        <v>79</v>
      </c>
      <c r="D24" s="55">
        <v>11</v>
      </c>
      <c r="E24" s="55" t="s">
        <v>14</v>
      </c>
      <c r="F24" s="56"/>
      <c r="G24" s="186">
        <f t="shared" si="1"/>
        <v>300</v>
      </c>
      <c r="H24" s="10">
        <f t="shared" si="1"/>
        <v>300</v>
      </c>
      <c r="I24" s="10">
        <f t="shared" si="1"/>
        <v>300</v>
      </c>
      <c r="J24" s="186">
        <f t="shared" si="1"/>
        <v>0</v>
      </c>
      <c r="K24" s="186">
        <f>J24/G24*100</f>
        <v>0</v>
      </c>
    </row>
    <row r="25" spans="1:11" ht="13.5" customHeight="1" thickBot="1">
      <c r="A25" s="57" t="s">
        <v>188</v>
      </c>
      <c r="B25" s="58">
        <v>901</v>
      </c>
      <c r="C25" s="43" t="s">
        <v>79</v>
      </c>
      <c r="D25" s="43">
        <v>11</v>
      </c>
      <c r="E25" s="43" t="s">
        <v>14</v>
      </c>
      <c r="F25" s="59" t="s">
        <v>187</v>
      </c>
      <c r="G25" s="190">
        <v>300</v>
      </c>
      <c r="H25" s="11">
        <v>300</v>
      </c>
      <c r="I25" s="11">
        <v>300</v>
      </c>
      <c r="J25" s="190">
        <v>0</v>
      </c>
      <c r="K25" s="186">
        <f>J25/G25*100</f>
        <v>0</v>
      </c>
    </row>
    <row r="26" spans="1:11" ht="13.5" customHeight="1" thickBot="1">
      <c r="A26" s="137" t="s">
        <v>20</v>
      </c>
      <c r="B26" s="90">
        <v>901</v>
      </c>
      <c r="C26" s="91" t="s">
        <v>79</v>
      </c>
      <c r="D26" s="91" t="s">
        <v>92</v>
      </c>
      <c r="E26" s="91"/>
      <c r="F26" s="92"/>
      <c r="G26" s="189">
        <f t="shared" si="1"/>
        <v>50.2</v>
      </c>
      <c r="H26" s="115"/>
      <c r="I26" s="115"/>
      <c r="J26" s="189">
        <f t="shared" si="1"/>
        <v>50.2</v>
      </c>
      <c r="K26" s="189">
        <f t="shared" si="1"/>
        <v>100</v>
      </c>
    </row>
    <row r="27" spans="1:11" ht="13.5" customHeight="1" thickBot="1">
      <c r="A27" s="68" t="s">
        <v>24</v>
      </c>
      <c r="B27" s="31">
        <v>901</v>
      </c>
      <c r="C27" s="30" t="s">
        <v>79</v>
      </c>
      <c r="D27" s="30" t="s">
        <v>92</v>
      </c>
      <c r="E27" s="30" t="s">
        <v>25</v>
      </c>
      <c r="F27" s="32"/>
      <c r="G27" s="185">
        <f t="shared" si="1"/>
        <v>50.2</v>
      </c>
      <c r="H27" s="115"/>
      <c r="I27" s="115"/>
      <c r="J27" s="185">
        <f t="shared" si="1"/>
        <v>50.2</v>
      </c>
      <c r="K27" s="185">
        <f t="shared" si="1"/>
        <v>100</v>
      </c>
    </row>
    <row r="28" spans="1:11" ht="25.5" customHeight="1" thickBot="1">
      <c r="A28" s="86" t="s">
        <v>229</v>
      </c>
      <c r="B28" s="79">
        <v>901</v>
      </c>
      <c r="C28" s="55" t="s">
        <v>79</v>
      </c>
      <c r="D28" s="55" t="s">
        <v>92</v>
      </c>
      <c r="E28" s="55" t="s">
        <v>159</v>
      </c>
      <c r="F28" s="80"/>
      <c r="G28" s="186">
        <f t="shared" si="1"/>
        <v>50.2</v>
      </c>
      <c r="H28" s="115"/>
      <c r="I28" s="115"/>
      <c r="J28" s="186">
        <f t="shared" si="1"/>
        <v>50.2</v>
      </c>
      <c r="K28" s="186">
        <f t="shared" si="1"/>
        <v>100</v>
      </c>
    </row>
    <row r="29" spans="1:11" ht="13.5" customHeight="1" thickBot="1">
      <c r="A29" s="75" t="s">
        <v>185</v>
      </c>
      <c r="B29" s="42">
        <v>901</v>
      </c>
      <c r="C29" s="43" t="s">
        <v>79</v>
      </c>
      <c r="D29" s="43" t="s">
        <v>92</v>
      </c>
      <c r="E29" s="43" t="s">
        <v>159</v>
      </c>
      <c r="F29" s="44" t="s">
        <v>182</v>
      </c>
      <c r="G29" s="190">
        <v>50.2</v>
      </c>
      <c r="H29" s="115"/>
      <c r="I29" s="115"/>
      <c r="J29" s="190">
        <v>50.2</v>
      </c>
      <c r="K29" s="190">
        <f>J29/G29*100</f>
        <v>100</v>
      </c>
    </row>
    <row r="30" spans="1:11" ht="48" thickBot="1">
      <c r="A30" s="125" t="s">
        <v>189</v>
      </c>
      <c r="B30" s="117">
        <v>901</v>
      </c>
      <c r="C30" s="118">
        <v>14</v>
      </c>
      <c r="D30" s="118" t="s">
        <v>80</v>
      </c>
      <c r="E30" s="118"/>
      <c r="F30" s="119"/>
      <c r="G30" s="183">
        <f>G31+G35</f>
        <v>42110.834</v>
      </c>
      <c r="H30" s="14">
        <f aca="true" t="shared" si="2" ref="H30:I33">H31</f>
        <v>6706</v>
      </c>
      <c r="I30" s="14">
        <f t="shared" si="2"/>
        <v>6025</v>
      </c>
      <c r="J30" s="183">
        <f>J31+J35</f>
        <v>40970.553</v>
      </c>
      <c r="K30" s="183">
        <f>J30/G30*100</f>
        <v>97.29219088845402</v>
      </c>
    </row>
    <row r="31" spans="1:11" ht="42.75">
      <c r="A31" s="126" t="s">
        <v>190</v>
      </c>
      <c r="B31" s="120">
        <v>901</v>
      </c>
      <c r="C31" s="121">
        <v>14</v>
      </c>
      <c r="D31" s="121" t="s">
        <v>79</v>
      </c>
      <c r="E31" s="121"/>
      <c r="F31" s="122"/>
      <c r="G31" s="184">
        <f>G32</f>
        <v>14100</v>
      </c>
      <c r="H31" s="123">
        <f t="shared" si="2"/>
        <v>6706</v>
      </c>
      <c r="I31" s="123">
        <f t="shared" si="2"/>
        <v>6025</v>
      </c>
      <c r="J31" s="184">
        <f aca="true" t="shared" si="3" ref="J31:K33">J32</f>
        <v>14100</v>
      </c>
      <c r="K31" s="184">
        <f t="shared" si="3"/>
        <v>100</v>
      </c>
    </row>
    <row r="32" spans="1:11" ht="13.5" customHeight="1">
      <c r="A32" s="49" t="s">
        <v>15</v>
      </c>
      <c r="B32" s="50">
        <v>901</v>
      </c>
      <c r="C32" s="30">
        <v>14</v>
      </c>
      <c r="D32" s="30" t="s">
        <v>79</v>
      </c>
      <c r="E32" s="30" t="s">
        <v>16</v>
      </c>
      <c r="F32" s="51"/>
      <c r="G32" s="191">
        <f>G33</f>
        <v>14100</v>
      </c>
      <c r="H32" s="12">
        <f t="shared" si="2"/>
        <v>6706</v>
      </c>
      <c r="I32" s="12">
        <f t="shared" si="2"/>
        <v>6025</v>
      </c>
      <c r="J32" s="191">
        <f t="shared" si="3"/>
        <v>14100</v>
      </c>
      <c r="K32" s="191">
        <f t="shared" si="3"/>
        <v>100</v>
      </c>
    </row>
    <row r="33" spans="1:11" ht="12.75">
      <c r="A33" s="53" t="s">
        <v>15</v>
      </c>
      <c r="B33" s="54">
        <v>901</v>
      </c>
      <c r="C33" s="55">
        <v>14</v>
      </c>
      <c r="D33" s="55" t="s">
        <v>79</v>
      </c>
      <c r="E33" s="55" t="s">
        <v>17</v>
      </c>
      <c r="F33" s="56"/>
      <c r="G33" s="186">
        <f>G34</f>
        <v>14100</v>
      </c>
      <c r="H33" s="10">
        <f t="shared" si="2"/>
        <v>6706</v>
      </c>
      <c r="I33" s="10">
        <f t="shared" si="2"/>
        <v>6025</v>
      </c>
      <c r="J33" s="186">
        <f t="shared" si="3"/>
        <v>14100</v>
      </c>
      <c r="K33" s="186">
        <f aca="true" t="shared" si="4" ref="K33:K40">J33/G33*100</f>
        <v>100</v>
      </c>
    </row>
    <row r="34" spans="1:11" ht="13.5" thickBot="1">
      <c r="A34" s="144" t="s">
        <v>253</v>
      </c>
      <c r="B34" s="58">
        <v>901</v>
      </c>
      <c r="C34" s="43">
        <v>14</v>
      </c>
      <c r="D34" s="43" t="s">
        <v>79</v>
      </c>
      <c r="E34" s="43" t="s">
        <v>17</v>
      </c>
      <c r="F34" s="59" t="s">
        <v>248</v>
      </c>
      <c r="G34" s="190">
        <v>14100</v>
      </c>
      <c r="H34" s="13">
        <v>6706</v>
      </c>
      <c r="I34" s="13">
        <v>6025</v>
      </c>
      <c r="J34" s="190">
        <v>14100</v>
      </c>
      <c r="K34" s="186">
        <f t="shared" si="4"/>
        <v>100</v>
      </c>
    </row>
    <row r="35" spans="1:11" ht="14.25">
      <c r="A35" s="126" t="s">
        <v>245</v>
      </c>
      <c r="B35" s="120">
        <v>901</v>
      </c>
      <c r="C35" s="121">
        <v>14</v>
      </c>
      <c r="D35" s="121" t="s">
        <v>85</v>
      </c>
      <c r="E35" s="121"/>
      <c r="F35" s="122"/>
      <c r="G35" s="184">
        <f>G36+G41+G43</f>
        <v>28010.834</v>
      </c>
      <c r="H35" s="143"/>
      <c r="I35" s="143"/>
      <c r="J35" s="184">
        <f>J36+J41+J43</f>
        <v>26870.553</v>
      </c>
      <c r="K35" s="184">
        <f t="shared" si="4"/>
        <v>95.92914298803099</v>
      </c>
    </row>
    <row r="36" spans="1:11" ht="13.5">
      <c r="A36" s="49" t="s">
        <v>162</v>
      </c>
      <c r="B36" s="50">
        <v>901</v>
      </c>
      <c r="C36" s="30">
        <v>14</v>
      </c>
      <c r="D36" s="30" t="s">
        <v>85</v>
      </c>
      <c r="E36" s="30" t="s">
        <v>163</v>
      </c>
      <c r="F36" s="51"/>
      <c r="G36" s="191">
        <f>G39+G37</f>
        <v>11309</v>
      </c>
      <c r="H36" s="143"/>
      <c r="I36" s="143"/>
      <c r="J36" s="191">
        <f>J39+J37</f>
        <v>11309</v>
      </c>
      <c r="K36" s="191">
        <f t="shared" si="4"/>
        <v>100</v>
      </c>
    </row>
    <row r="37" spans="1:11" ht="25.5">
      <c r="A37" s="53" t="s">
        <v>251</v>
      </c>
      <c r="B37" s="54">
        <v>901</v>
      </c>
      <c r="C37" s="55">
        <v>14</v>
      </c>
      <c r="D37" s="55" t="s">
        <v>85</v>
      </c>
      <c r="E37" s="55" t="s">
        <v>249</v>
      </c>
      <c r="F37" s="56"/>
      <c r="G37" s="186">
        <f>G38</f>
        <v>5665</v>
      </c>
      <c r="H37" s="143"/>
      <c r="I37" s="143"/>
      <c r="J37" s="186">
        <f>J38</f>
        <v>5665</v>
      </c>
      <c r="K37" s="186">
        <f t="shared" si="4"/>
        <v>100</v>
      </c>
    </row>
    <row r="38" spans="1:11" ht="12.75">
      <c r="A38" s="64" t="s">
        <v>18</v>
      </c>
      <c r="B38" s="65">
        <v>901</v>
      </c>
      <c r="C38" s="66">
        <v>14</v>
      </c>
      <c r="D38" s="66" t="s">
        <v>85</v>
      </c>
      <c r="E38" s="66" t="s">
        <v>249</v>
      </c>
      <c r="F38" s="67" t="s">
        <v>215</v>
      </c>
      <c r="G38" s="187">
        <v>5665</v>
      </c>
      <c r="H38" s="143"/>
      <c r="I38" s="143"/>
      <c r="J38" s="187">
        <v>5665</v>
      </c>
      <c r="K38" s="186">
        <f t="shared" si="4"/>
        <v>100</v>
      </c>
    </row>
    <row r="39" spans="1:11" ht="29.25" customHeight="1">
      <c r="A39" s="53" t="s">
        <v>246</v>
      </c>
      <c r="B39" s="54">
        <v>901</v>
      </c>
      <c r="C39" s="55">
        <v>14</v>
      </c>
      <c r="D39" s="55" t="s">
        <v>85</v>
      </c>
      <c r="E39" s="55" t="s">
        <v>244</v>
      </c>
      <c r="F39" s="56"/>
      <c r="G39" s="186">
        <f>G40</f>
        <v>5644</v>
      </c>
      <c r="H39" s="143"/>
      <c r="I39" s="143"/>
      <c r="J39" s="186">
        <f>J40</f>
        <v>5644</v>
      </c>
      <c r="K39" s="186">
        <f t="shared" si="4"/>
        <v>100</v>
      </c>
    </row>
    <row r="40" spans="1:11" ht="16.5" customHeight="1" thickBot="1">
      <c r="A40" s="144" t="s">
        <v>18</v>
      </c>
      <c r="B40" s="58">
        <v>901</v>
      </c>
      <c r="C40" s="43">
        <v>14</v>
      </c>
      <c r="D40" s="43" t="s">
        <v>85</v>
      </c>
      <c r="E40" s="43" t="s">
        <v>244</v>
      </c>
      <c r="F40" s="59" t="s">
        <v>215</v>
      </c>
      <c r="G40" s="190">
        <v>5644</v>
      </c>
      <c r="H40" s="143"/>
      <c r="I40" s="143"/>
      <c r="J40" s="190">
        <v>5644</v>
      </c>
      <c r="K40" s="187">
        <f t="shared" si="4"/>
        <v>100</v>
      </c>
    </row>
    <row r="41" spans="1:11" ht="13.5">
      <c r="A41" s="82" t="s">
        <v>252</v>
      </c>
      <c r="B41" s="83">
        <v>901</v>
      </c>
      <c r="C41" s="27">
        <v>14</v>
      </c>
      <c r="D41" s="27" t="s">
        <v>85</v>
      </c>
      <c r="E41" s="27" t="s">
        <v>250</v>
      </c>
      <c r="F41" s="84"/>
      <c r="G41" s="192">
        <f>G42</f>
        <v>1800.04</v>
      </c>
      <c r="H41" s="143"/>
      <c r="I41" s="143"/>
      <c r="J41" s="192">
        <f>J42</f>
        <v>1800.04</v>
      </c>
      <c r="K41" s="208">
        <f>K42</f>
        <v>100</v>
      </c>
    </row>
    <row r="42" spans="1:11" ht="13.5" thickBot="1">
      <c r="A42" s="144" t="s">
        <v>18</v>
      </c>
      <c r="B42" s="58">
        <v>901</v>
      </c>
      <c r="C42" s="43">
        <v>14</v>
      </c>
      <c r="D42" s="43" t="s">
        <v>85</v>
      </c>
      <c r="E42" s="43" t="s">
        <v>250</v>
      </c>
      <c r="F42" s="59" t="s">
        <v>215</v>
      </c>
      <c r="G42" s="190">
        <v>1800.04</v>
      </c>
      <c r="H42" s="143"/>
      <c r="I42" s="143"/>
      <c r="J42" s="190">
        <v>1800.04</v>
      </c>
      <c r="K42" s="190">
        <f>J42/G42*100</f>
        <v>100</v>
      </c>
    </row>
    <row r="43" spans="1:11" ht="14.25" thickBot="1">
      <c r="A43" s="82" t="s">
        <v>206</v>
      </c>
      <c r="B43" s="83">
        <v>901</v>
      </c>
      <c r="C43" s="27">
        <v>14</v>
      </c>
      <c r="D43" s="27" t="s">
        <v>85</v>
      </c>
      <c r="E43" s="27" t="s">
        <v>25</v>
      </c>
      <c r="F43" s="84"/>
      <c r="G43" s="192">
        <f>G44+G46+G48+G50+G54+G56+G58+G52</f>
        <v>14901.793999999998</v>
      </c>
      <c r="H43" s="143"/>
      <c r="I43" s="143"/>
      <c r="J43" s="192">
        <f>J44+J46+J48+J50+J54+J56+J58+J52</f>
        <v>13761.512999999999</v>
      </c>
      <c r="K43" s="209">
        <f>J43/G43*100</f>
        <v>92.34802870043701</v>
      </c>
    </row>
    <row r="44" spans="1:11" ht="25.5">
      <c r="A44" s="63" t="s">
        <v>196</v>
      </c>
      <c r="B44" s="50">
        <v>901</v>
      </c>
      <c r="C44" s="30">
        <v>14</v>
      </c>
      <c r="D44" s="30" t="s">
        <v>85</v>
      </c>
      <c r="E44" s="30" t="s">
        <v>102</v>
      </c>
      <c r="F44" s="51"/>
      <c r="G44" s="191">
        <f>G45</f>
        <v>1000</v>
      </c>
      <c r="H44" s="143"/>
      <c r="I44" s="143"/>
      <c r="J44" s="191">
        <f>J45</f>
        <v>995</v>
      </c>
      <c r="K44" s="191">
        <f>K45</f>
        <v>99.5</v>
      </c>
    </row>
    <row r="45" spans="1:11" ht="12.75">
      <c r="A45" s="145" t="s">
        <v>18</v>
      </c>
      <c r="B45" s="60">
        <v>901</v>
      </c>
      <c r="C45" s="61">
        <v>14</v>
      </c>
      <c r="D45" s="61" t="s">
        <v>85</v>
      </c>
      <c r="E45" s="61" t="s">
        <v>102</v>
      </c>
      <c r="F45" s="62" t="s">
        <v>215</v>
      </c>
      <c r="G45" s="186">
        <v>1000</v>
      </c>
      <c r="H45" s="143"/>
      <c r="I45" s="143"/>
      <c r="J45" s="186">
        <v>995</v>
      </c>
      <c r="K45" s="186">
        <f>J45/G45*100</f>
        <v>99.5</v>
      </c>
    </row>
    <row r="46" spans="1:11" ht="25.5">
      <c r="A46" s="148" t="s">
        <v>197</v>
      </c>
      <c r="B46" s="83">
        <v>901</v>
      </c>
      <c r="C46" s="27">
        <v>14</v>
      </c>
      <c r="D46" s="27" t="s">
        <v>85</v>
      </c>
      <c r="E46" s="30" t="s">
        <v>105</v>
      </c>
      <c r="F46" s="84"/>
      <c r="G46" s="192">
        <f>G47</f>
        <v>386.91</v>
      </c>
      <c r="H46" s="143"/>
      <c r="I46" s="143"/>
      <c r="J46" s="192">
        <f>J47</f>
        <v>386.65648</v>
      </c>
      <c r="K46" s="192">
        <f>K47</f>
        <v>99.9344757178672</v>
      </c>
    </row>
    <row r="47" spans="1:11" ht="12.75">
      <c r="A47" s="145" t="s">
        <v>18</v>
      </c>
      <c r="B47" s="60">
        <v>901</v>
      </c>
      <c r="C47" s="61">
        <v>14</v>
      </c>
      <c r="D47" s="61" t="s">
        <v>85</v>
      </c>
      <c r="E47" s="61" t="s">
        <v>105</v>
      </c>
      <c r="F47" s="62" t="s">
        <v>215</v>
      </c>
      <c r="G47" s="186">
        <v>386.91</v>
      </c>
      <c r="H47" s="143"/>
      <c r="I47" s="143"/>
      <c r="J47" s="186">
        <v>386.65648</v>
      </c>
      <c r="K47" s="186">
        <f>J47/G47*100</f>
        <v>99.9344757178672</v>
      </c>
    </row>
    <row r="48" spans="1:11" ht="25.5">
      <c r="A48" s="148" t="s">
        <v>254</v>
      </c>
      <c r="B48" s="83">
        <v>901</v>
      </c>
      <c r="C48" s="27">
        <v>14</v>
      </c>
      <c r="D48" s="27" t="s">
        <v>85</v>
      </c>
      <c r="E48" s="30" t="s">
        <v>106</v>
      </c>
      <c r="F48" s="84"/>
      <c r="G48" s="192">
        <f>G49</f>
        <v>4822</v>
      </c>
      <c r="H48" s="143"/>
      <c r="I48" s="143"/>
      <c r="J48" s="192">
        <f>J49</f>
        <v>4819.94839</v>
      </c>
      <c r="K48" s="192">
        <f>K49</f>
        <v>99.9574531314807</v>
      </c>
    </row>
    <row r="49" spans="1:11" ht="12.75">
      <c r="A49" s="145" t="s">
        <v>18</v>
      </c>
      <c r="B49" s="60">
        <v>901</v>
      </c>
      <c r="C49" s="61">
        <v>14</v>
      </c>
      <c r="D49" s="61" t="s">
        <v>85</v>
      </c>
      <c r="E49" s="61" t="s">
        <v>106</v>
      </c>
      <c r="F49" s="62" t="s">
        <v>215</v>
      </c>
      <c r="G49" s="186">
        <v>4822</v>
      </c>
      <c r="H49" s="143"/>
      <c r="I49" s="143"/>
      <c r="J49" s="186">
        <v>4819.94839</v>
      </c>
      <c r="K49" s="186">
        <f>J49/G49*100</f>
        <v>99.9574531314807</v>
      </c>
    </row>
    <row r="50" spans="1:11" ht="25.5">
      <c r="A50" s="148" t="s">
        <v>255</v>
      </c>
      <c r="B50" s="83">
        <v>901</v>
      </c>
      <c r="C50" s="27">
        <v>14</v>
      </c>
      <c r="D50" s="27" t="s">
        <v>85</v>
      </c>
      <c r="E50" s="30" t="s">
        <v>103</v>
      </c>
      <c r="F50" s="84"/>
      <c r="G50" s="192">
        <f>G51</f>
        <v>3136.584</v>
      </c>
      <c r="H50" s="143"/>
      <c r="I50" s="143"/>
      <c r="J50" s="192">
        <f>J51</f>
        <v>3132.00088</v>
      </c>
      <c r="K50" s="192">
        <f>K51</f>
        <v>99.8538818026235</v>
      </c>
    </row>
    <row r="51" spans="1:11" ht="12.75">
      <c r="A51" s="145" t="s">
        <v>18</v>
      </c>
      <c r="B51" s="60">
        <v>901</v>
      </c>
      <c r="C51" s="61">
        <v>14</v>
      </c>
      <c r="D51" s="61" t="s">
        <v>85</v>
      </c>
      <c r="E51" s="61" t="s">
        <v>103</v>
      </c>
      <c r="F51" s="62" t="s">
        <v>215</v>
      </c>
      <c r="G51" s="186">
        <v>3136.584</v>
      </c>
      <c r="H51" s="143"/>
      <c r="I51" s="143"/>
      <c r="J51" s="186">
        <v>3132.00088</v>
      </c>
      <c r="K51" s="186">
        <f>J51/G51*100</f>
        <v>99.8538818026235</v>
      </c>
    </row>
    <row r="52" spans="1:11" ht="25.5">
      <c r="A52" s="86" t="s">
        <v>229</v>
      </c>
      <c r="B52" s="83">
        <v>901</v>
      </c>
      <c r="C52" s="27">
        <v>14</v>
      </c>
      <c r="D52" s="27" t="s">
        <v>85</v>
      </c>
      <c r="E52" s="30" t="s">
        <v>159</v>
      </c>
      <c r="F52" s="84"/>
      <c r="G52" s="192">
        <f>G53</f>
        <v>149.8</v>
      </c>
      <c r="H52" s="143"/>
      <c r="I52" s="143"/>
      <c r="J52" s="192">
        <f>J53</f>
        <v>149.8</v>
      </c>
      <c r="K52" s="192">
        <f>K53</f>
        <v>100</v>
      </c>
    </row>
    <row r="53" spans="1:11" ht="12.75">
      <c r="A53" s="145" t="s">
        <v>18</v>
      </c>
      <c r="B53" s="60">
        <v>901</v>
      </c>
      <c r="C53" s="61">
        <v>14</v>
      </c>
      <c r="D53" s="61" t="s">
        <v>85</v>
      </c>
      <c r="E53" s="61" t="s">
        <v>159</v>
      </c>
      <c r="F53" s="62" t="s">
        <v>215</v>
      </c>
      <c r="G53" s="186">
        <v>149.8</v>
      </c>
      <c r="H53" s="143"/>
      <c r="I53" s="143"/>
      <c r="J53" s="186">
        <v>149.8</v>
      </c>
      <c r="K53" s="186">
        <f>J53/G53*100</f>
        <v>100</v>
      </c>
    </row>
    <row r="54" spans="1:11" ht="24.75" customHeight="1">
      <c r="A54" s="148" t="s">
        <v>207</v>
      </c>
      <c r="B54" s="83">
        <v>901</v>
      </c>
      <c r="C54" s="27">
        <v>14</v>
      </c>
      <c r="D54" s="27" t="s">
        <v>85</v>
      </c>
      <c r="E54" s="30" t="s">
        <v>205</v>
      </c>
      <c r="F54" s="84"/>
      <c r="G54" s="192">
        <f>G55</f>
        <v>24.5</v>
      </c>
      <c r="H54" s="143"/>
      <c r="I54" s="143"/>
      <c r="J54" s="192">
        <f>J55</f>
        <v>24.494</v>
      </c>
      <c r="K54" s="192">
        <f>K55</f>
        <v>99.97551020408163</v>
      </c>
    </row>
    <row r="55" spans="1:11" ht="12.75">
      <c r="A55" s="145" t="s">
        <v>18</v>
      </c>
      <c r="B55" s="60">
        <v>901</v>
      </c>
      <c r="C55" s="61">
        <v>14</v>
      </c>
      <c r="D55" s="61" t="s">
        <v>85</v>
      </c>
      <c r="E55" s="61" t="s">
        <v>205</v>
      </c>
      <c r="F55" s="62" t="s">
        <v>215</v>
      </c>
      <c r="G55" s="186">
        <v>24.5</v>
      </c>
      <c r="H55" s="143"/>
      <c r="I55" s="143"/>
      <c r="J55" s="186">
        <v>24.494</v>
      </c>
      <c r="K55" s="186">
        <f>J55/G55*100</f>
        <v>99.97551020408163</v>
      </c>
    </row>
    <row r="56" spans="1:11" ht="25.5">
      <c r="A56" s="148" t="s">
        <v>217</v>
      </c>
      <c r="B56" s="83">
        <v>901</v>
      </c>
      <c r="C56" s="27">
        <v>14</v>
      </c>
      <c r="D56" s="27" t="s">
        <v>85</v>
      </c>
      <c r="E56" s="30" t="s">
        <v>216</v>
      </c>
      <c r="F56" s="84"/>
      <c r="G56" s="192">
        <f>G57</f>
        <v>5172</v>
      </c>
      <c r="H56" s="143"/>
      <c r="I56" s="143"/>
      <c r="J56" s="192">
        <f>J57</f>
        <v>4043.61325</v>
      </c>
      <c r="K56" s="192">
        <f>K57</f>
        <v>78.18277745552977</v>
      </c>
    </row>
    <row r="57" spans="1:11" ht="12.75">
      <c r="A57" s="145" t="s">
        <v>18</v>
      </c>
      <c r="B57" s="60">
        <v>901</v>
      </c>
      <c r="C57" s="61">
        <v>14</v>
      </c>
      <c r="D57" s="61" t="s">
        <v>85</v>
      </c>
      <c r="E57" s="61" t="s">
        <v>216</v>
      </c>
      <c r="F57" s="62" t="s">
        <v>215</v>
      </c>
      <c r="G57" s="186">
        <v>5172</v>
      </c>
      <c r="H57" s="143"/>
      <c r="I57" s="143"/>
      <c r="J57" s="186">
        <v>4043.61325</v>
      </c>
      <c r="K57" s="186">
        <f>J57/G57*100</f>
        <v>78.18277745552977</v>
      </c>
    </row>
    <row r="58" spans="1:11" ht="13.5">
      <c r="A58" s="148" t="s">
        <v>200</v>
      </c>
      <c r="B58" s="83">
        <v>901</v>
      </c>
      <c r="C58" s="27">
        <v>14</v>
      </c>
      <c r="D58" s="27" t="s">
        <v>85</v>
      </c>
      <c r="E58" s="27" t="s">
        <v>199</v>
      </c>
      <c r="F58" s="84"/>
      <c r="G58" s="192">
        <f>G59</f>
        <v>210</v>
      </c>
      <c r="H58" s="143"/>
      <c r="I58" s="143"/>
      <c r="J58" s="192">
        <f>J59</f>
        <v>210</v>
      </c>
      <c r="K58" s="192">
        <f>K59</f>
        <v>100</v>
      </c>
    </row>
    <row r="59" spans="1:11" ht="12.75" customHeight="1" thickBot="1">
      <c r="A59" s="144" t="s">
        <v>18</v>
      </c>
      <c r="B59" s="58">
        <v>901</v>
      </c>
      <c r="C59" s="43">
        <v>14</v>
      </c>
      <c r="D59" s="43" t="s">
        <v>85</v>
      </c>
      <c r="E59" s="43" t="s">
        <v>199</v>
      </c>
      <c r="F59" s="59" t="s">
        <v>215</v>
      </c>
      <c r="G59" s="190">
        <v>210</v>
      </c>
      <c r="H59" s="143"/>
      <c r="I59" s="143"/>
      <c r="J59" s="190">
        <v>210</v>
      </c>
      <c r="K59" s="190">
        <f>J59/G59*100</f>
        <v>100</v>
      </c>
    </row>
    <row r="60" spans="1:11" ht="16.5" thickBot="1">
      <c r="A60" s="76" t="s">
        <v>19</v>
      </c>
      <c r="B60" s="230"/>
      <c r="C60" s="231"/>
      <c r="D60" s="231"/>
      <c r="E60" s="231"/>
      <c r="F60" s="232"/>
      <c r="G60" s="183">
        <f>G15+G30</f>
        <v>56055.864310000004</v>
      </c>
      <c r="H60" s="14">
        <f>H15+H30</f>
        <v>18083.1508</v>
      </c>
      <c r="I60" s="14">
        <f>I15+I30</f>
        <v>17851.032209999998</v>
      </c>
      <c r="J60" s="183">
        <f>J15+J30</f>
        <v>54485.023199999996</v>
      </c>
      <c r="K60" s="216">
        <f>J60/G60*100</f>
        <v>97.19772207718901</v>
      </c>
    </row>
    <row r="61" spans="1:7" ht="18" thickBot="1">
      <c r="A61" s="233" t="s">
        <v>166</v>
      </c>
      <c r="B61" s="234"/>
      <c r="C61" s="234"/>
      <c r="D61" s="234"/>
      <c r="E61" s="234"/>
      <c r="F61" s="234"/>
      <c r="G61" s="235"/>
    </row>
    <row r="62" spans="1:11" ht="16.5" thickBot="1">
      <c r="A62" s="116" t="s">
        <v>180</v>
      </c>
      <c r="B62" s="130">
        <v>902</v>
      </c>
      <c r="C62" s="118" t="s">
        <v>79</v>
      </c>
      <c r="D62" s="118" t="s">
        <v>80</v>
      </c>
      <c r="E62" s="118"/>
      <c r="F62" s="131"/>
      <c r="G62" s="193">
        <f>G63+G67+G79+G75</f>
        <v>60719.093660000006</v>
      </c>
      <c r="H62" s="193">
        <f>H63+H67+H79</f>
        <v>44255.23511</v>
      </c>
      <c r="I62" s="193">
        <f>I63+I67+I79</f>
        <v>46146.993429999995</v>
      </c>
      <c r="J62" s="193">
        <f>J63+J67+J79+J75</f>
        <v>60058.95372</v>
      </c>
      <c r="K62" s="193">
        <f>J62/G62*100</f>
        <v>98.91279678234906</v>
      </c>
    </row>
    <row r="63" spans="1:11" ht="28.5">
      <c r="A63" s="137" t="s">
        <v>192</v>
      </c>
      <c r="B63" s="90">
        <v>902</v>
      </c>
      <c r="C63" s="91" t="s">
        <v>79</v>
      </c>
      <c r="D63" s="91" t="s">
        <v>86</v>
      </c>
      <c r="E63" s="91"/>
      <c r="F63" s="92"/>
      <c r="G63" s="194">
        <f aca="true" t="shared" si="5" ref="G63:K65">G64</f>
        <v>2122.53718</v>
      </c>
      <c r="H63" s="194">
        <f t="shared" si="5"/>
        <v>1920.03946</v>
      </c>
      <c r="I63" s="194">
        <f t="shared" si="5"/>
        <v>2006.1864</v>
      </c>
      <c r="J63" s="194">
        <f t="shared" si="5"/>
        <v>2111.92662</v>
      </c>
      <c r="K63" s="194">
        <f t="shared" si="5"/>
        <v>99.500100158434</v>
      </c>
    </row>
    <row r="64" spans="1:11" ht="40.5">
      <c r="A64" s="82" t="s">
        <v>6</v>
      </c>
      <c r="B64" s="31">
        <v>902</v>
      </c>
      <c r="C64" s="30" t="s">
        <v>79</v>
      </c>
      <c r="D64" s="30" t="s">
        <v>86</v>
      </c>
      <c r="E64" s="30" t="s">
        <v>7</v>
      </c>
      <c r="F64" s="32"/>
      <c r="G64" s="195">
        <f t="shared" si="5"/>
        <v>2122.53718</v>
      </c>
      <c r="H64" s="195">
        <f t="shared" si="5"/>
        <v>1920.03946</v>
      </c>
      <c r="I64" s="195">
        <f t="shared" si="5"/>
        <v>2006.1864</v>
      </c>
      <c r="J64" s="195">
        <f t="shared" si="5"/>
        <v>2111.92662</v>
      </c>
      <c r="K64" s="195">
        <f t="shared" si="5"/>
        <v>99.500100158434</v>
      </c>
    </row>
    <row r="65" spans="1:11" ht="38.25">
      <c r="A65" s="72" t="s">
        <v>89</v>
      </c>
      <c r="B65" s="79">
        <v>902</v>
      </c>
      <c r="C65" s="55" t="s">
        <v>79</v>
      </c>
      <c r="D65" s="55" t="s">
        <v>86</v>
      </c>
      <c r="E65" s="55" t="s">
        <v>87</v>
      </c>
      <c r="F65" s="80"/>
      <c r="G65" s="196">
        <f t="shared" si="5"/>
        <v>2122.53718</v>
      </c>
      <c r="H65" s="196">
        <f t="shared" si="5"/>
        <v>1920.03946</v>
      </c>
      <c r="I65" s="196">
        <f t="shared" si="5"/>
        <v>2006.1864</v>
      </c>
      <c r="J65" s="196">
        <f t="shared" si="5"/>
        <v>2111.92662</v>
      </c>
      <c r="K65" s="196">
        <f t="shared" si="5"/>
        <v>99.500100158434</v>
      </c>
    </row>
    <row r="66" spans="1:11" ht="13.5" thickBot="1">
      <c r="A66" s="75" t="s">
        <v>184</v>
      </c>
      <c r="B66" s="42">
        <v>902</v>
      </c>
      <c r="C66" s="43" t="s">
        <v>79</v>
      </c>
      <c r="D66" s="43" t="s">
        <v>86</v>
      </c>
      <c r="E66" s="43" t="s">
        <v>87</v>
      </c>
      <c r="F66" s="44" t="s">
        <v>181</v>
      </c>
      <c r="G66" s="197">
        <v>2122.53718</v>
      </c>
      <c r="H66" s="197">
        <v>1920.03946</v>
      </c>
      <c r="I66" s="197">
        <v>2006.1864</v>
      </c>
      <c r="J66" s="197">
        <v>2111.92662</v>
      </c>
      <c r="K66" s="197">
        <f>J66/G66*100</f>
        <v>99.500100158434</v>
      </c>
    </row>
    <row r="67" spans="1:11" ht="42.75">
      <c r="A67" s="137" t="s">
        <v>193</v>
      </c>
      <c r="B67" s="90">
        <v>902</v>
      </c>
      <c r="C67" s="91" t="s">
        <v>79</v>
      </c>
      <c r="D67" s="91" t="s">
        <v>84</v>
      </c>
      <c r="E67" s="91"/>
      <c r="F67" s="92"/>
      <c r="G67" s="194">
        <f>G68+G73</f>
        <v>54249.49648</v>
      </c>
      <c r="H67" s="194">
        <f>H68</f>
        <v>38411.495650000004</v>
      </c>
      <c r="I67" s="194">
        <f>I68</f>
        <v>40189.10703</v>
      </c>
      <c r="J67" s="194">
        <f>J68+J73</f>
        <v>53958.58237</v>
      </c>
      <c r="K67" s="194">
        <f>J67/G67*100</f>
        <v>99.46374781541566</v>
      </c>
    </row>
    <row r="68" spans="1:11" ht="40.5">
      <c r="A68" s="82" t="s">
        <v>6</v>
      </c>
      <c r="B68" s="31">
        <v>902</v>
      </c>
      <c r="C68" s="30" t="s">
        <v>79</v>
      </c>
      <c r="D68" s="30" t="s">
        <v>84</v>
      </c>
      <c r="E68" s="30" t="s">
        <v>7</v>
      </c>
      <c r="F68" s="32"/>
      <c r="G68" s="195">
        <f>G69</f>
        <v>52599.49648</v>
      </c>
      <c r="H68" s="195">
        <f>H69</f>
        <v>38411.495650000004</v>
      </c>
      <c r="I68" s="195">
        <f>I69</f>
        <v>40189.10703</v>
      </c>
      <c r="J68" s="195">
        <f>J69</f>
        <v>52308.58237</v>
      </c>
      <c r="K68" s="195">
        <f>K69</f>
        <v>99.4469260554412</v>
      </c>
    </row>
    <row r="69" spans="1:11" ht="12.75">
      <c r="A69" s="72" t="s">
        <v>8</v>
      </c>
      <c r="B69" s="79">
        <v>902</v>
      </c>
      <c r="C69" s="55" t="s">
        <v>79</v>
      </c>
      <c r="D69" s="55" t="s">
        <v>84</v>
      </c>
      <c r="E69" s="55" t="s">
        <v>9</v>
      </c>
      <c r="F69" s="80"/>
      <c r="G69" s="196">
        <v>52599.49648</v>
      </c>
      <c r="H69" s="196">
        <f>H70+H71+H72</f>
        <v>38411.495650000004</v>
      </c>
      <c r="I69" s="196">
        <f>I70+I71+I72</f>
        <v>40189.10703</v>
      </c>
      <c r="J69" s="196">
        <f>J70+J71+J72</f>
        <v>52308.58237</v>
      </c>
      <c r="K69" s="196">
        <f>J69/G69*100</f>
        <v>99.4469260554412</v>
      </c>
    </row>
    <row r="70" spans="1:11" ht="12.75">
      <c r="A70" s="111" t="s">
        <v>184</v>
      </c>
      <c r="B70" s="73">
        <v>902</v>
      </c>
      <c r="C70" s="61" t="s">
        <v>79</v>
      </c>
      <c r="D70" s="61" t="s">
        <v>84</v>
      </c>
      <c r="E70" s="61" t="s">
        <v>9</v>
      </c>
      <c r="F70" s="74" t="s">
        <v>181</v>
      </c>
      <c r="G70" s="196">
        <v>39421.59292</v>
      </c>
      <c r="H70" s="196">
        <v>30667.70414</v>
      </c>
      <c r="I70" s="196">
        <v>31645.55753</v>
      </c>
      <c r="J70" s="196">
        <v>39155.16244</v>
      </c>
      <c r="K70" s="196">
        <f>J70/G70*100</f>
        <v>99.32415090242375</v>
      </c>
    </row>
    <row r="71" spans="1:11" ht="12.75">
      <c r="A71" s="53" t="s">
        <v>185</v>
      </c>
      <c r="B71" s="73">
        <v>902</v>
      </c>
      <c r="C71" s="61" t="s">
        <v>79</v>
      </c>
      <c r="D71" s="61" t="s">
        <v>84</v>
      </c>
      <c r="E71" s="61" t="s">
        <v>9</v>
      </c>
      <c r="F71" s="74" t="s">
        <v>182</v>
      </c>
      <c r="G71" s="196">
        <v>13152.40356</v>
      </c>
      <c r="H71" s="196">
        <v>7118.53688</v>
      </c>
      <c r="I71" s="196">
        <v>7858.8275</v>
      </c>
      <c r="J71" s="196">
        <v>13131.01893</v>
      </c>
      <c r="K71" s="196">
        <f>J71/G71*100</f>
        <v>99.83740895797148</v>
      </c>
    </row>
    <row r="72" spans="1:11" ht="12.75">
      <c r="A72" s="53" t="s">
        <v>186</v>
      </c>
      <c r="B72" s="73">
        <v>902</v>
      </c>
      <c r="C72" s="61" t="s">
        <v>79</v>
      </c>
      <c r="D72" s="61" t="s">
        <v>84</v>
      </c>
      <c r="E72" s="61" t="s">
        <v>9</v>
      </c>
      <c r="F72" s="74" t="s">
        <v>183</v>
      </c>
      <c r="G72" s="196">
        <v>25.5</v>
      </c>
      <c r="H72" s="196">
        <v>625.25463</v>
      </c>
      <c r="I72" s="196">
        <v>684.722</v>
      </c>
      <c r="J72" s="196">
        <v>22.401</v>
      </c>
      <c r="K72" s="196">
        <f>J72/G72*100</f>
        <v>87.84705882352941</v>
      </c>
    </row>
    <row r="73" spans="1:11" ht="102">
      <c r="A73" s="147" t="s">
        <v>290</v>
      </c>
      <c r="B73" s="93">
        <v>902</v>
      </c>
      <c r="C73" s="94" t="s">
        <v>79</v>
      </c>
      <c r="D73" s="94" t="s">
        <v>84</v>
      </c>
      <c r="E73" s="94" t="s">
        <v>243</v>
      </c>
      <c r="F73" s="95"/>
      <c r="G73" s="198">
        <f>G74</f>
        <v>1650</v>
      </c>
      <c r="H73" s="201"/>
      <c r="I73" s="201"/>
      <c r="J73" s="198">
        <f>J74</f>
        <v>1650</v>
      </c>
      <c r="K73" s="198">
        <f>K74</f>
        <v>100</v>
      </c>
    </row>
    <row r="74" spans="1:11" ht="13.5" thickBot="1">
      <c r="A74" s="163" t="s">
        <v>185</v>
      </c>
      <c r="B74" s="96">
        <v>902</v>
      </c>
      <c r="C74" s="66" t="s">
        <v>79</v>
      </c>
      <c r="D74" s="66" t="s">
        <v>84</v>
      </c>
      <c r="E74" s="66" t="s">
        <v>243</v>
      </c>
      <c r="F74" s="97" t="s">
        <v>182</v>
      </c>
      <c r="G74" s="199">
        <v>1650</v>
      </c>
      <c r="H74" s="201"/>
      <c r="I74" s="201"/>
      <c r="J74" s="199">
        <v>1650</v>
      </c>
      <c r="K74" s="199">
        <f>J74/G74*100</f>
        <v>100</v>
      </c>
    </row>
    <row r="75" spans="1:11" ht="15" thickBot="1">
      <c r="A75" s="155" t="s">
        <v>296</v>
      </c>
      <c r="B75" s="164" t="s">
        <v>91</v>
      </c>
      <c r="C75" s="165" t="s">
        <v>79</v>
      </c>
      <c r="D75" s="165" t="s">
        <v>90</v>
      </c>
      <c r="E75" s="166"/>
      <c r="F75" s="167"/>
      <c r="G75" s="210">
        <f>G76</f>
        <v>0.66</v>
      </c>
      <c r="H75" s="201"/>
      <c r="I75" s="201"/>
      <c r="J75" s="210">
        <f aca="true" t="shared" si="6" ref="J75:K77">J76</f>
        <v>0.66</v>
      </c>
      <c r="K75" s="210">
        <f t="shared" si="6"/>
        <v>100</v>
      </c>
    </row>
    <row r="76" spans="1:11" ht="13.5">
      <c r="A76" s="168" t="s">
        <v>297</v>
      </c>
      <c r="B76" s="169" t="s">
        <v>91</v>
      </c>
      <c r="C76" s="170" t="s">
        <v>79</v>
      </c>
      <c r="D76" s="170" t="s">
        <v>90</v>
      </c>
      <c r="E76" s="171" t="s">
        <v>298</v>
      </c>
      <c r="F76" s="172"/>
      <c r="G76" s="200">
        <f>G77</f>
        <v>0.66</v>
      </c>
      <c r="H76" s="201"/>
      <c r="I76" s="201"/>
      <c r="J76" s="200">
        <f t="shared" si="6"/>
        <v>0.66</v>
      </c>
      <c r="K76" s="200">
        <f t="shared" si="6"/>
        <v>100</v>
      </c>
    </row>
    <row r="77" spans="1:11" ht="27">
      <c r="A77" s="173" t="s">
        <v>299</v>
      </c>
      <c r="B77" s="31" t="s">
        <v>91</v>
      </c>
      <c r="C77" s="30" t="s">
        <v>79</v>
      </c>
      <c r="D77" s="30" t="s">
        <v>90</v>
      </c>
      <c r="E77" s="174" t="s">
        <v>300</v>
      </c>
      <c r="F77" s="32"/>
      <c r="G77" s="200">
        <f>G78</f>
        <v>0.66</v>
      </c>
      <c r="H77" s="201"/>
      <c r="I77" s="201"/>
      <c r="J77" s="200">
        <f t="shared" si="6"/>
        <v>0.66</v>
      </c>
      <c r="K77" s="200">
        <f t="shared" si="6"/>
        <v>100</v>
      </c>
    </row>
    <row r="78" spans="1:11" ht="13.5" thickBot="1">
      <c r="A78" s="128" t="s">
        <v>317</v>
      </c>
      <c r="B78" s="159" t="s">
        <v>91</v>
      </c>
      <c r="C78" s="160" t="s">
        <v>79</v>
      </c>
      <c r="D78" s="160" t="s">
        <v>90</v>
      </c>
      <c r="E78" s="161" t="s">
        <v>300</v>
      </c>
      <c r="F78" s="162" t="s">
        <v>316</v>
      </c>
      <c r="G78" s="201">
        <v>0.66</v>
      </c>
      <c r="H78" s="201"/>
      <c r="I78" s="201"/>
      <c r="J78" s="201">
        <v>0.66</v>
      </c>
      <c r="K78" s="201">
        <f aca="true" t="shared" si="7" ref="K78:K92">J78/G78*100</f>
        <v>100</v>
      </c>
    </row>
    <row r="79" spans="1:11" ht="14.25">
      <c r="A79" s="137" t="s">
        <v>20</v>
      </c>
      <c r="B79" s="90" t="s">
        <v>91</v>
      </c>
      <c r="C79" s="91" t="s">
        <v>79</v>
      </c>
      <c r="D79" s="91" t="s">
        <v>92</v>
      </c>
      <c r="E79" s="91"/>
      <c r="F79" s="92"/>
      <c r="G79" s="194">
        <f>G80+G93</f>
        <v>4346.4</v>
      </c>
      <c r="H79" s="194">
        <f>H80+H93</f>
        <v>3923.6999999999994</v>
      </c>
      <c r="I79" s="194">
        <f>I80+I93</f>
        <v>3951.7</v>
      </c>
      <c r="J79" s="194">
        <f>J80+J93</f>
        <v>3987.78473</v>
      </c>
      <c r="K79" s="194">
        <f t="shared" si="7"/>
        <v>91.74914250874288</v>
      </c>
    </row>
    <row r="80" spans="1:11" ht="40.5">
      <c r="A80" s="82" t="s">
        <v>6</v>
      </c>
      <c r="B80" s="31">
        <v>902</v>
      </c>
      <c r="C80" s="30" t="s">
        <v>79</v>
      </c>
      <c r="D80" s="30" t="s">
        <v>92</v>
      </c>
      <c r="E80" s="30" t="s">
        <v>7</v>
      </c>
      <c r="F80" s="32"/>
      <c r="G80" s="195">
        <f>G81+G84+G87+G90</f>
        <v>4246.4</v>
      </c>
      <c r="H80" s="195">
        <f>H81+H84+H87+H90</f>
        <v>3923.6999999999994</v>
      </c>
      <c r="I80" s="195">
        <f>I81+I84+I87+I90</f>
        <v>3951.7</v>
      </c>
      <c r="J80" s="195">
        <f>J81+J84+J87+J90</f>
        <v>3889.75573</v>
      </c>
      <c r="K80" s="195">
        <f t="shared" si="7"/>
        <v>91.60125588733987</v>
      </c>
    </row>
    <row r="81" spans="1:11" ht="38.25">
      <c r="A81" s="86" t="s">
        <v>22</v>
      </c>
      <c r="B81" s="31">
        <v>902</v>
      </c>
      <c r="C81" s="30" t="s">
        <v>79</v>
      </c>
      <c r="D81" s="30" t="s">
        <v>92</v>
      </c>
      <c r="E81" s="30" t="s">
        <v>93</v>
      </c>
      <c r="F81" s="32"/>
      <c r="G81" s="198">
        <f>G82+G83</f>
        <v>1964</v>
      </c>
      <c r="H81" s="198">
        <f>H82+H83</f>
        <v>1792.1999999999998</v>
      </c>
      <c r="I81" s="198">
        <f>I82+I83</f>
        <v>1792</v>
      </c>
      <c r="J81" s="198">
        <f>J82+J83</f>
        <v>1892.43565</v>
      </c>
      <c r="K81" s="198">
        <f t="shared" si="7"/>
        <v>96.35619399185336</v>
      </c>
    </row>
    <row r="82" spans="1:11" ht="12.75">
      <c r="A82" s="72" t="s">
        <v>184</v>
      </c>
      <c r="B82" s="73">
        <v>902</v>
      </c>
      <c r="C82" s="61" t="s">
        <v>79</v>
      </c>
      <c r="D82" s="61" t="s">
        <v>92</v>
      </c>
      <c r="E82" s="61" t="s">
        <v>93</v>
      </c>
      <c r="F82" s="74" t="s">
        <v>181</v>
      </c>
      <c r="G82" s="196">
        <v>1511.06923</v>
      </c>
      <c r="H82" s="196">
        <v>1376.6</v>
      </c>
      <c r="I82" s="196">
        <v>1376.6</v>
      </c>
      <c r="J82" s="196">
        <v>1439.50488</v>
      </c>
      <c r="K82" s="196">
        <f t="shared" si="7"/>
        <v>95.26399263652532</v>
      </c>
    </row>
    <row r="83" spans="1:11" ht="12.75">
      <c r="A83" s="72" t="s">
        <v>185</v>
      </c>
      <c r="B83" s="73">
        <v>902</v>
      </c>
      <c r="C83" s="61" t="s">
        <v>79</v>
      </c>
      <c r="D83" s="61" t="s">
        <v>92</v>
      </c>
      <c r="E83" s="61" t="s">
        <v>93</v>
      </c>
      <c r="F83" s="74" t="s">
        <v>182</v>
      </c>
      <c r="G83" s="196">
        <v>452.93077</v>
      </c>
      <c r="H83" s="196">
        <v>415.6</v>
      </c>
      <c r="I83" s="196">
        <v>415.4</v>
      </c>
      <c r="J83" s="196">
        <v>452.93077</v>
      </c>
      <c r="K83" s="196">
        <f t="shared" si="7"/>
        <v>100</v>
      </c>
    </row>
    <row r="84" spans="1:11" ht="38.25">
      <c r="A84" s="86" t="s">
        <v>23</v>
      </c>
      <c r="B84" s="31">
        <v>902</v>
      </c>
      <c r="C84" s="30" t="s">
        <v>79</v>
      </c>
      <c r="D84" s="30" t="s">
        <v>92</v>
      </c>
      <c r="E84" s="30" t="s">
        <v>94</v>
      </c>
      <c r="F84" s="32"/>
      <c r="G84" s="198">
        <f>G85+G86</f>
        <v>1224.8999999999999</v>
      </c>
      <c r="H84" s="198">
        <f>H85+H86</f>
        <v>1127.2</v>
      </c>
      <c r="I84" s="198">
        <f>I85+I86</f>
        <v>1127.2</v>
      </c>
      <c r="J84" s="198">
        <f>J85+J86</f>
        <v>981.09415</v>
      </c>
      <c r="K84" s="198">
        <f t="shared" si="7"/>
        <v>80.09585680463712</v>
      </c>
    </row>
    <row r="85" spans="1:11" ht="12.75">
      <c r="A85" s="72" t="s">
        <v>184</v>
      </c>
      <c r="B85" s="73">
        <v>902</v>
      </c>
      <c r="C85" s="61" t="s">
        <v>79</v>
      </c>
      <c r="D85" s="61" t="s">
        <v>92</v>
      </c>
      <c r="E85" s="61" t="s">
        <v>94</v>
      </c>
      <c r="F85" s="74" t="s">
        <v>181</v>
      </c>
      <c r="G85" s="196">
        <v>1065.09</v>
      </c>
      <c r="H85" s="196">
        <v>978.8</v>
      </c>
      <c r="I85" s="196">
        <v>978.8</v>
      </c>
      <c r="J85" s="196">
        <v>823.48415</v>
      </c>
      <c r="K85" s="196">
        <f t="shared" si="7"/>
        <v>77.31592165920252</v>
      </c>
    </row>
    <row r="86" spans="1:11" ht="12.75">
      <c r="A86" s="72" t="s">
        <v>185</v>
      </c>
      <c r="B86" s="73">
        <v>902</v>
      </c>
      <c r="C86" s="61" t="s">
        <v>79</v>
      </c>
      <c r="D86" s="61" t="s">
        <v>92</v>
      </c>
      <c r="E86" s="61" t="s">
        <v>94</v>
      </c>
      <c r="F86" s="74" t="s">
        <v>182</v>
      </c>
      <c r="G86" s="196">
        <v>159.81</v>
      </c>
      <c r="H86" s="196">
        <v>148.4</v>
      </c>
      <c r="I86" s="196">
        <v>148.4</v>
      </c>
      <c r="J86" s="196">
        <v>157.61</v>
      </c>
      <c r="K86" s="196">
        <f t="shared" si="7"/>
        <v>98.62336524622991</v>
      </c>
    </row>
    <row r="87" spans="1:11" ht="25.5">
      <c r="A87" s="86" t="s">
        <v>97</v>
      </c>
      <c r="B87" s="31">
        <v>902</v>
      </c>
      <c r="C87" s="30" t="s">
        <v>79</v>
      </c>
      <c r="D87" s="30" t="s">
        <v>92</v>
      </c>
      <c r="E87" s="30" t="s">
        <v>95</v>
      </c>
      <c r="F87" s="32"/>
      <c r="G87" s="198">
        <f>G88+G89</f>
        <v>445</v>
      </c>
      <c r="H87" s="198">
        <f>H88+H89</f>
        <v>440.7</v>
      </c>
      <c r="I87" s="198">
        <f>I88+I89</f>
        <v>468.90000000000003</v>
      </c>
      <c r="J87" s="198">
        <f>J88+J89</f>
        <v>415.79236000000003</v>
      </c>
      <c r="K87" s="198">
        <f t="shared" si="7"/>
        <v>93.43648539325844</v>
      </c>
    </row>
    <row r="88" spans="1:11" ht="12.75">
      <c r="A88" s="72" t="s">
        <v>184</v>
      </c>
      <c r="B88" s="73">
        <v>902</v>
      </c>
      <c r="C88" s="61" t="s">
        <v>79</v>
      </c>
      <c r="D88" s="61" t="s">
        <v>92</v>
      </c>
      <c r="E88" s="61" t="s">
        <v>95</v>
      </c>
      <c r="F88" s="74" t="s">
        <v>181</v>
      </c>
      <c r="G88" s="196">
        <v>387.04</v>
      </c>
      <c r="H88" s="196">
        <v>382.7</v>
      </c>
      <c r="I88" s="196">
        <v>407.1</v>
      </c>
      <c r="J88" s="196">
        <v>365.1942</v>
      </c>
      <c r="K88" s="196">
        <f t="shared" si="7"/>
        <v>94.35567383216205</v>
      </c>
    </row>
    <row r="89" spans="1:11" ht="12.75">
      <c r="A89" s="72" t="s">
        <v>185</v>
      </c>
      <c r="B89" s="73">
        <v>902</v>
      </c>
      <c r="C89" s="61" t="s">
        <v>79</v>
      </c>
      <c r="D89" s="61" t="s">
        <v>92</v>
      </c>
      <c r="E89" s="61" t="s">
        <v>95</v>
      </c>
      <c r="F89" s="74" t="s">
        <v>182</v>
      </c>
      <c r="G89" s="196">
        <v>57.96</v>
      </c>
      <c r="H89" s="196">
        <v>58</v>
      </c>
      <c r="I89" s="196">
        <v>61.8</v>
      </c>
      <c r="J89" s="196">
        <v>50.59816</v>
      </c>
      <c r="K89" s="196">
        <f t="shared" si="7"/>
        <v>87.2984126984127</v>
      </c>
    </row>
    <row r="90" spans="1:11" ht="25.5">
      <c r="A90" s="86" t="s">
        <v>21</v>
      </c>
      <c r="B90" s="31">
        <v>902</v>
      </c>
      <c r="C90" s="30" t="s">
        <v>79</v>
      </c>
      <c r="D90" s="30" t="s">
        <v>92</v>
      </c>
      <c r="E90" s="30" t="s">
        <v>96</v>
      </c>
      <c r="F90" s="32"/>
      <c r="G90" s="198">
        <f>G91+G92</f>
        <v>612.5</v>
      </c>
      <c r="H90" s="198">
        <f>H91+H92</f>
        <v>563.6</v>
      </c>
      <c r="I90" s="198">
        <f>I91+I92</f>
        <v>563.6</v>
      </c>
      <c r="J90" s="198">
        <f>J91+J92</f>
        <v>600.43357</v>
      </c>
      <c r="K90" s="198">
        <f t="shared" si="7"/>
        <v>98.0299706122449</v>
      </c>
    </row>
    <row r="91" spans="1:11" ht="12.75">
      <c r="A91" s="72" t="s">
        <v>184</v>
      </c>
      <c r="B91" s="73">
        <v>902</v>
      </c>
      <c r="C91" s="61" t="s">
        <v>79</v>
      </c>
      <c r="D91" s="61" t="s">
        <v>92</v>
      </c>
      <c r="E91" s="61" t="s">
        <v>96</v>
      </c>
      <c r="F91" s="74" t="s">
        <v>181</v>
      </c>
      <c r="G91" s="196">
        <v>532.6</v>
      </c>
      <c r="H91" s="196">
        <v>489.4</v>
      </c>
      <c r="I91" s="196">
        <v>489.4</v>
      </c>
      <c r="J91" s="196">
        <v>520.5358</v>
      </c>
      <c r="K91" s="196">
        <f t="shared" si="7"/>
        <v>97.73484791588433</v>
      </c>
    </row>
    <row r="92" spans="1:11" ht="12.75">
      <c r="A92" s="72" t="s">
        <v>185</v>
      </c>
      <c r="B92" s="73">
        <v>902</v>
      </c>
      <c r="C92" s="61" t="s">
        <v>79</v>
      </c>
      <c r="D92" s="61" t="s">
        <v>92</v>
      </c>
      <c r="E92" s="61" t="s">
        <v>96</v>
      </c>
      <c r="F92" s="74" t="s">
        <v>182</v>
      </c>
      <c r="G92" s="196">
        <v>79.9</v>
      </c>
      <c r="H92" s="196">
        <v>74.2</v>
      </c>
      <c r="I92" s="196">
        <v>74.2</v>
      </c>
      <c r="J92" s="196">
        <v>79.89777</v>
      </c>
      <c r="K92" s="196">
        <f t="shared" si="7"/>
        <v>99.99720901126406</v>
      </c>
    </row>
    <row r="93" spans="1:11" ht="13.5">
      <c r="A93" s="82" t="s">
        <v>24</v>
      </c>
      <c r="B93" s="83" t="s">
        <v>91</v>
      </c>
      <c r="C93" s="27" t="s">
        <v>79</v>
      </c>
      <c r="D93" s="27" t="s">
        <v>92</v>
      </c>
      <c r="E93" s="27" t="s">
        <v>25</v>
      </c>
      <c r="F93" s="84"/>
      <c r="G93" s="211">
        <f aca="true" t="shared" si="8" ref="G93:K94">G94</f>
        <v>100</v>
      </c>
      <c r="H93" s="211">
        <f t="shared" si="8"/>
        <v>0</v>
      </c>
      <c r="I93" s="211">
        <f t="shared" si="8"/>
        <v>0</v>
      </c>
      <c r="J93" s="211">
        <f t="shared" si="8"/>
        <v>98.029</v>
      </c>
      <c r="K93" s="211">
        <f t="shared" si="8"/>
        <v>98.029</v>
      </c>
    </row>
    <row r="94" spans="1:11" ht="25.5">
      <c r="A94" s="63" t="s">
        <v>229</v>
      </c>
      <c r="B94" s="50" t="s">
        <v>91</v>
      </c>
      <c r="C94" s="30" t="s">
        <v>79</v>
      </c>
      <c r="D94" s="30" t="s">
        <v>92</v>
      </c>
      <c r="E94" s="30" t="s">
        <v>159</v>
      </c>
      <c r="F94" s="51"/>
      <c r="G94" s="191">
        <f t="shared" si="8"/>
        <v>100</v>
      </c>
      <c r="H94" s="191">
        <f t="shared" si="8"/>
        <v>0</v>
      </c>
      <c r="I94" s="191">
        <f t="shared" si="8"/>
        <v>0</v>
      </c>
      <c r="J94" s="191">
        <f t="shared" si="8"/>
        <v>98.029</v>
      </c>
      <c r="K94" s="191">
        <f t="shared" si="8"/>
        <v>98.029</v>
      </c>
    </row>
    <row r="95" spans="1:11" ht="13.5" thickBot="1">
      <c r="A95" s="57" t="s">
        <v>185</v>
      </c>
      <c r="B95" s="58" t="s">
        <v>91</v>
      </c>
      <c r="C95" s="43" t="s">
        <v>79</v>
      </c>
      <c r="D95" s="43" t="s">
        <v>92</v>
      </c>
      <c r="E95" s="43" t="s">
        <v>159</v>
      </c>
      <c r="F95" s="59" t="s">
        <v>182</v>
      </c>
      <c r="G95" s="190">
        <v>100</v>
      </c>
      <c r="H95" s="190">
        <v>0</v>
      </c>
      <c r="I95" s="190">
        <v>0</v>
      </c>
      <c r="J95" s="190">
        <v>98.029</v>
      </c>
      <c r="K95" s="190">
        <f>J95/G95*100</f>
        <v>98.029</v>
      </c>
    </row>
    <row r="96" spans="1:11" ht="32.25" thickBot="1">
      <c r="A96" s="116" t="s">
        <v>221</v>
      </c>
      <c r="B96" s="130" t="s">
        <v>91</v>
      </c>
      <c r="C96" s="118" t="s">
        <v>85</v>
      </c>
      <c r="D96" s="118" t="s">
        <v>80</v>
      </c>
      <c r="E96" s="118"/>
      <c r="F96" s="131"/>
      <c r="G96" s="193">
        <f aca="true" t="shared" si="9" ref="G96:K101">G97</f>
        <v>140</v>
      </c>
      <c r="H96" s="193">
        <f t="shared" si="9"/>
        <v>100</v>
      </c>
      <c r="I96" s="193">
        <f t="shared" si="9"/>
        <v>131</v>
      </c>
      <c r="J96" s="193">
        <f t="shared" si="9"/>
        <v>65.98859999999999</v>
      </c>
      <c r="K96" s="193">
        <f t="shared" si="9"/>
        <v>47.13471428571428</v>
      </c>
    </row>
    <row r="97" spans="1:11" ht="14.25">
      <c r="A97" s="137" t="s">
        <v>160</v>
      </c>
      <c r="B97" s="90">
        <v>902</v>
      </c>
      <c r="C97" s="91" t="s">
        <v>85</v>
      </c>
      <c r="D97" s="91" t="s">
        <v>86</v>
      </c>
      <c r="E97" s="91"/>
      <c r="F97" s="92"/>
      <c r="G97" s="194">
        <f t="shared" si="9"/>
        <v>140</v>
      </c>
      <c r="H97" s="194">
        <f t="shared" si="9"/>
        <v>100</v>
      </c>
      <c r="I97" s="194">
        <f t="shared" si="9"/>
        <v>131</v>
      </c>
      <c r="J97" s="194">
        <f t="shared" si="9"/>
        <v>65.98859999999999</v>
      </c>
      <c r="K97" s="194">
        <f t="shared" si="9"/>
        <v>47.13471428571428</v>
      </c>
    </row>
    <row r="98" spans="1:11" ht="13.5">
      <c r="A98" s="78" t="s">
        <v>24</v>
      </c>
      <c r="B98" s="31">
        <v>902</v>
      </c>
      <c r="C98" s="30" t="s">
        <v>85</v>
      </c>
      <c r="D98" s="30" t="s">
        <v>86</v>
      </c>
      <c r="E98" s="30" t="s">
        <v>25</v>
      </c>
      <c r="F98" s="32"/>
      <c r="G98" s="195">
        <f>G99+G101</f>
        <v>140</v>
      </c>
      <c r="H98" s="195">
        <f t="shared" si="9"/>
        <v>100</v>
      </c>
      <c r="I98" s="195">
        <f t="shared" si="9"/>
        <v>131</v>
      </c>
      <c r="J98" s="195">
        <f>J99+J101</f>
        <v>65.98859999999999</v>
      </c>
      <c r="K98" s="195">
        <f>J98/G98*100</f>
        <v>47.13471428571428</v>
      </c>
    </row>
    <row r="99" spans="1:11" ht="25.5" customHeight="1">
      <c r="A99" s="142" t="s">
        <v>230</v>
      </c>
      <c r="B99" s="31">
        <v>902</v>
      </c>
      <c r="C99" s="30" t="s">
        <v>85</v>
      </c>
      <c r="D99" s="30" t="s">
        <v>86</v>
      </c>
      <c r="E99" s="30" t="s">
        <v>167</v>
      </c>
      <c r="F99" s="32"/>
      <c r="G99" s="198">
        <f t="shared" si="9"/>
        <v>50</v>
      </c>
      <c r="H99" s="198">
        <f t="shared" si="9"/>
        <v>100</v>
      </c>
      <c r="I99" s="198">
        <f t="shared" si="9"/>
        <v>131</v>
      </c>
      <c r="J99" s="198">
        <f t="shared" si="9"/>
        <v>47.9886</v>
      </c>
      <c r="K99" s="198">
        <f t="shared" si="9"/>
        <v>95.9772</v>
      </c>
    </row>
    <row r="100" spans="1:11" ht="12.75">
      <c r="A100" s="72" t="s">
        <v>185</v>
      </c>
      <c r="B100" s="73" t="s">
        <v>91</v>
      </c>
      <c r="C100" s="61" t="s">
        <v>85</v>
      </c>
      <c r="D100" s="61" t="s">
        <v>86</v>
      </c>
      <c r="E100" s="61" t="s">
        <v>167</v>
      </c>
      <c r="F100" s="74" t="s">
        <v>182</v>
      </c>
      <c r="G100" s="196">
        <v>50</v>
      </c>
      <c r="H100" s="196">
        <v>100</v>
      </c>
      <c r="I100" s="196">
        <v>131</v>
      </c>
      <c r="J100" s="196">
        <v>47.9886</v>
      </c>
      <c r="K100" s="196">
        <f>J100/G100*100</f>
        <v>95.9772</v>
      </c>
    </row>
    <row r="101" spans="1:11" ht="29.25" customHeight="1">
      <c r="A101" s="142" t="s">
        <v>208</v>
      </c>
      <c r="B101" s="31">
        <v>902</v>
      </c>
      <c r="C101" s="30" t="s">
        <v>85</v>
      </c>
      <c r="D101" s="30" t="s">
        <v>86</v>
      </c>
      <c r="E101" s="30" t="s">
        <v>161</v>
      </c>
      <c r="F101" s="32"/>
      <c r="G101" s="198">
        <f t="shared" si="9"/>
        <v>90</v>
      </c>
      <c r="H101" s="212"/>
      <c r="I101" s="212"/>
      <c r="J101" s="198">
        <f t="shared" si="9"/>
        <v>18</v>
      </c>
      <c r="K101" s="198">
        <f t="shared" si="9"/>
        <v>20</v>
      </c>
    </row>
    <row r="102" spans="1:11" ht="13.5" thickBot="1">
      <c r="A102" s="72" t="s">
        <v>185</v>
      </c>
      <c r="B102" s="73" t="s">
        <v>91</v>
      </c>
      <c r="C102" s="61" t="s">
        <v>85</v>
      </c>
      <c r="D102" s="61" t="s">
        <v>86</v>
      </c>
      <c r="E102" s="61" t="s">
        <v>161</v>
      </c>
      <c r="F102" s="74" t="s">
        <v>182</v>
      </c>
      <c r="G102" s="196">
        <v>90</v>
      </c>
      <c r="H102" s="212"/>
      <c r="I102" s="212"/>
      <c r="J102" s="196">
        <v>18</v>
      </c>
      <c r="K102" s="196">
        <f>J102/G102*100</f>
        <v>20</v>
      </c>
    </row>
    <row r="103" spans="1:11" ht="16.5" thickBot="1">
      <c r="A103" s="116" t="s">
        <v>222</v>
      </c>
      <c r="B103" s="130">
        <v>902</v>
      </c>
      <c r="C103" s="118" t="s">
        <v>84</v>
      </c>
      <c r="D103" s="118" t="s">
        <v>80</v>
      </c>
      <c r="E103" s="118"/>
      <c r="F103" s="131"/>
      <c r="G103" s="193">
        <f>G109+G104</f>
        <v>2817.141</v>
      </c>
      <c r="H103" s="193">
        <f>H109</f>
        <v>692.3</v>
      </c>
      <c r="I103" s="193">
        <f>I109</f>
        <v>752.5</v>
      </c>
      <c r="J103" s="193">
        <f>J109+J104</f>
        <v>2644.48981</v>
      </c>
      <c r="K103" s="193">
        <f>K109+K104</f>
        <v>93.87140402273084</v>
      </c>
    </row>
    <row r="104" spans="1:11" ht="0.75" customHeight="1">
      <c r="A104" s="89" t="s">
        <v>257</v>
      </c>
      <c r="B104" s="139">
        <v>902</v>
      </c>
      <c r="C104" s="121" t="s">
        <v>84</v>
      </c>
      <c r="D104" s="121" t="s">
        <v>82</v>
      </c>
      <c r="E104" s="121"/>
      <c r="F104" s="140"/>
      <c r="G104" s="202">
        <f>G105</f>
        <v>0</v>
      </c>
      <c r="H104" s="213"/>
      <c r="I104" s="213"/>
      <c r="J104" s="202">
        <f aca="true" t="shared" si="10" ref="J104:K107">J105</f>
        <v>0</v>
      </c>
      <c r="K104" s="202">
        <f t="shared" si="10"/>
        <v>0</v>
      </c>
    </row>
    <row r="105" spans="1:11" ht="15.75" hidden="1">
      <c r="A105" s="86" t="s">
        <v>162</v>
      </c>
      <c r="B105" s="31">
        <v>902</v>
      </c>
      <c r="C105" s="30" t="s">
        <v>84</v>
      </c>
      <c r="D105" s="30" t="s">
        <v>82</v>
      </c>
      <c r="E105" s="30" t="s">
        <v>163</v>
      </c>
      <c r="F105" s="32"/>
      <c r="G105" s="198">
        <f>G106</f>
        <v>0</v>
      </c>
      <c r="H105" s="213"/>
      <c r="I105" s="213"/>
      <c r="J105" s="198">
        <f t="shared" si="10"/>
        <v>0</v>
      </c>
      <c r="K105" s="198">
        <f t="shared" si="10"/>
        <v>0</v>
      </c>
    </row>
    <row r="106" spans="1:11" ht="25.5" hidden="1">
      <c r="A106" s="86" t="s">
        <v>258</v>
      </c>
      <c r="B106" s="31">
        <v>902</v>
      </c>
      <c r="C106" s="30" t="s">
        <v>84</v>
      </c>
      <c r="D106" s="30" t="s">
        <v>82</v>
      </c>
      <c r="E106" s="30" t="s">
        <v>256</v>
      </c>
      <c r="F106" s="32"/>
      <c r="G106" s="198">
        <f>G107</f>
        <v>0</v>
      </c>
      <c r="H106" s="213"/>
      <c r="I106" s="213"/>
      <c r="J106" s="198">
        <f t="shared" si="10"/>
        <v>0</v>
      </c>
      <c r="K106" s="198">
        <f t="shared" si="10"/>
        <v>0</v>
      </c>
    </row>
    <row r="107" spans="1:11" ht="25.5" hidden="1">
      <c r="A107" s="86" t="s">
        <v>301</v>
      </c>
      <c r="B107" s="31">
        <v>902</v>
      </c>
      <c r="C107" s="30" t="s">
        <v>84</v>
      </c>
      <c r="D107" s="30" t="s">
        <v>82</v>
      </c>
      <c r="E107" s="30" t="s">
        <v>249</v>
      </c>
      <c r="F107" s="32"/>
      <c r="G107" s="195">
        <f>G108</f>
        <v>0</v>
      </c>
      <c r="H107" s="213"/>
      <c r="I107" s="213"/>
      <c r="J107" s="195">
        <f t="shared" si="10"/>
        <v>0</v>
      </c>
      <c r="K107" s="195">
        <f t="shared" si="10"/>
        <v>0</v>
      </c>
    </row>
    <row r="108" spans="1:11" ht="16.5" hidden="1" thickBot="1">
      <c r="A108" s="75" t="s">
        <v>185</v>
      </c>
      <c r="B108" s="42">
        <v>902</v>
      </c>
      <c r="C108" s="43" t="s">
        <v>84</v>
      </c>
      <c r="D108" s="43" t="s">
        <v>82</v>
      </c>
      <c r="E108" s="43" t="s">
        <v>249</v>
      </c>
      <c r="F108" s="44" t="s">
        <v>182</v>
      </c>
      <c r="G108" s="197">
        <v>0</v>
      </c>
      <c r="H108" s="213"/>
      <c r="I108" s="213"/>
      <c r="J108" s="197">
        <v>0</v>
      </c>
      <c r="K108" s="197">
        <v>0</v>
      </c>
    </row>
    <row r="109" spans="1:11" ht="14.25">
      <c r="A109" s="89" t="s">
        <v>26</v>
      </c>
      <c r="B109" s="139">
        <v>902</v>
      </c>
      <c r="C109" s="121" t="s">
        <v>84</v>
      </c>
      <c r="D109" s="121" t="s">
        <v>98</v>
      </c>
      <c r="E109" s="121"/>
      <c r="F109" s="140"/>
      <c r="G109" s="202">
        <f>G119+G110+G113+G116</f>
        <v>2817.141</v>
      </c>
      <c r="H109" s="202">
        <f>H119+H110</f>
        <v>692.3</v>
      </c>
      <c r="I109" s="202">
        <f>I119+I110</f>
        <v>752.5</v>
      </c>
      <c r="J109" s="202">
        <f>J119+J110+J113+J116</f>
        <v>2644.48981</v>
      </c>
      <c r="K109" s="202">
        <f>J109/G109*100</f>
        <v>93.87140402273084</v>
      </c>
    </row>
    <row r="110" spans="1:11" ht="13.5">
      <c r="A110" s="86" t="s">
        <v>151</v>
      </c>
      <c r="B110" s="31">
        <v>902</v>
      </c>
      <c r="C110" s="30" t="s">
        <v>84</v>
      </c>
      <c r="D110" s="30" t="s">
        <v>98</v>
      </c>
      <c r="E110" s="30" t="s">
        <v>150</v>
      </c>
      <c r="F110" s="32"/>
      <c r="G110" s="198">
        <f>G111+G112</f>
        <v>1059.3410000000001</v>
      </c>
      <c r="H110" s="198">
        <f>H111</f>
        <v>482.3</v>
      </c>
      <c r="I110" s="198">
        <f>I111</f>
        <v>522.5</v>
      </c>
      <c r="J110" s="198">
        <f>J111+J112</f>
        <v>979.18765</v>
      </c>
      <c r="K110" s="198">
        <f>J110/G110*100</f>
        <v>92.43365922776518</v>
      </c>
    </row>
    <row r="111" spans="1:11" ht="12.75">
      <c r="A111" s="72" t="s">
        <v>185</v>
      </c>
      <c r="B111" s="73">
        <v>902</v>
      </c>
      <c r="C111" s="61" t="s">
        <v>84</v>
      </c>
      <c r="D111" s="61" t="s">
        <v>98</v>
      </c>
      <c r="E111" s="61" t="s">
        <v>150</v>
      </c>
      <c r="F111" s="74" t="s">
        <v>182</v>
      </c>
      <c r="G111" s="196">
        <v>1044.249</v>
      </c>
      <c r="H111" s="196">
        <v>482.3</v>
      </c>
      <c r="I111" s="196">
        <v>522.5</v>
      </c>
      <c r="J111" s="196">
        <v>968.80565</v>
      </c>
      <c r="K111" s="196">
        <f>J111/G111*100</f>
        <v>92.77534859980713</v>
      </c>
    </row>
    <row r="112" spans="1:11" ht="12.75">
      <c r="A112" s="72" t="s">
        <v>186</v>
      </c>
      <c r="B112" s="73">
        <v>902</v>
      </c>
      <c r="C112" s="61" t="s">
        <v>84</v>
      </c>
      <c r="D112" s="61" t="s">
        <v>98</v>
      </c>
      <c r="E112" s="61" t="s">
        <v>150</v>
      </c>
      <c r="F112" s="74" t="s">
        <v>183</v>
      </c>
      <c r="G112" s="196">
        <v>15.092</v>
      </c>
      <c r="H112" s="196"/>
      <c r="I112" s="196"/>
      <c r="J112" s="196">
        <v>10.382</v>
      </c>
      <c r="K112" s="196">
        <f>J112/G112*100</f>
        <v>68.79141266896369</v>
      </c>
    </row>
    <row r="113" spans="1:11" ht="12.75">
      <c r="A113" s="175" t="s">
        <v>302</v>
      </c>
      <c r="B113" s="156" t="s">
        <v>91</v>
      </c>
      <c r="C113" s="157" t="s">
        <v>84</v>
      </c>
      <c r="D113" s="157" t="s">
        <v>98</v>
      </c>
      <c r="E113" s="157" t="s">
        <v>303</v>
      </c>
      <c r="F113" s="158"/>
      <c r="G113" s="214">
        <f>G114</f>
        <v>1015.84</v>
      </c>
      <c r="H113" s="196"/>
      <c r="I113" s="196"/>
      <c r="J113" s="214">
        <f>J114</f>
        <v>1015.84</v>
      </c>
      <c r="K113" s="214">
        <f>K114</f>
        <v>100</v>
      </c>
    </row>
    <row r="114" spans="1:11" ht="25.5">
      <c r="A114" s="176" t="s">
        <v>304</v>
      </c>
      <c r="B114" s="93" t="s">
        <v>91</v>
      </c>
      <c r="C114" s="94" t="s">
        <v>84</v>
      </c>
      <c r="D114" s="94" t="s">
        <v>98</v>
      </c>
      <c r="E114" s="94" t="s">
        <v>305</v>
      </c>
      <c r="F114" s="95"/>
      <c r="G114" s="198">
        <f>G115</f>
        <v>1015.84</v>
      </c>
      <c r="H114" s="196"/>
      <c r="I114" s="196"/>
      <c r="J114" s="198">
        <f>J115</f>
        <v>1015.84</v>
      </c>
      <c r="K114" s="198">
        <f>K115</f>
        <v>100</v>
      </c>
    </row>
    <row r="115" spans="1:11" ht="12.75">
      <c r="A115" s="177" t="s">
        <v>185</v>
      </c>
      <c r="B115" s="73" t="s">
        <v>91</v>
      </c>
      <c r="C115" s="61" t="s">
        <v>84</v>
      </c>
      <c r="D115" s="61" t="s">
        <v>98</v>
      </c>
      <c r="E115" s="61" t="s">
        <v>305</v>
      </c>
      <c r="F115" s="74" t="s">
        <v>182</v>
      </c>
      <c r="G115" s="196">
        <v>1015.84</v>
      </c>
      <c r="H115" s="196"/>
      <c r="I115" s="196"/>
      <c r="J115" s="196">
        <v>1015.84</v>
      </c>
      <c r="K115" s="196">
        <f>J115/G115*100</f>
        <v>100</v>
      </c>
    </row>
    <row r="116" spans="1:11" ht="12.75">
      <c r="A116" s="175" t="s">
        <v>162</v>
      </c>
      <c r="B116" s="156" t="s">
        <v>91</v>
      </c>
      <c r="C116" s="157" t="s">
        <v>84</v>
      </c>
      <c r="D116" s="157" t="s">
        <v>98</v>
      </c>
      <c r="E116" s="157" t="s">
        <v>163</v>
      </c>
      <c r="F116" s="158"/>
      <c r="G116" s="214">
        <f>G117</f>
        <v>253.96</v>
      </c>
      <c r="H116" s="196"/>
      <c r="I116" s="196"/>
      <c r="J116" s="214">
        <f>J117</f>
        <v>253.96</v>
      </c>
      <c r="K116" s="214">
        <f>K117</f>
        <v>100</v>
      </c>
    </row>
    <row r="117" spans="1:11" ht="25.5">
      <c r="A117" s="176" t="s">
        <v>306</v>
      </c>
      <c r="B117" s="93" t="s">
        <v>91</v>
      </c>
      <c r="C117" s="94" t="s">
        <v>84</v>
      </c>
      <c r="D117" s="94" t="s">
        <v>98</v>
      </c>
      <c r="E117" s="94" t="s">
        <v>307</v>
      </c>
      <c r="F117" s="95"/>
      <c r="G117" s="198">
        <f>G118</f>
        <v>253.96</v>
      </c>
      <c r="H117" s="196"/>
      <c r="I117" s="196"/>
      <c r="J117" s="198">
        <f>J118</f>
        <v>253.96</v>
      </c>
      <c r="K117" s="198">
        <f>K118</f>
        <v>100</v>
      </c>
    </row>
    <row r="118" spans="1:11" ht="12.75">
      <c r="A118" s="178" t="s">
        <v>185</v>
      </c>
      <c r="B118" s="159" t="s">
        <v>91</v>
      </c>
      <c r="C118" s="160" t="s">
        <v>84</v>
      </c>
      <c r="D118" s="160" t="s">
        <v>98</v>
      </c>
      <c r="E118" s="160" t="s">
        <v>307</v>
      </c>
      <c r="F118" s="162" t="s">
        <v>182</v>
      </c>
      <c r="G118" s="212">
        <v>253.96</v>
      </c>
      <c r="H118" s="196"/>
      <c r="I118" s="196"/>
      <c r="J118" s="212">
        <v>253.96</v>
      </c>
      <c r="K118" s="212">
        <f>J118/G118*100</f>
        <v>100</v>
      </c>
    </row>
    <row r="119" spans="1:11" ht="13.5">
      <c r="A119" s="78" t="s">
        <v>24</v>
      </c>
      <c r="B119" s="31">
        <v>902</v>
      </c>
      <c r="C119" s="30" t="s">
        <v>84</v>
      </c>
      <c r="D119" s="30" t="s">
        <v>98</v>
      </c>
      <c r="E119" s="30" t="s">
        <v>25</v>
      </c>
      <c r="F119" s="32"/>
      <c r="G119" s="195">
        <f>G120+G122+G124</f>
        <v>488</v>
      </c>
      <c r="H119" s="195">
        <f>H120+H122+H124</f>
        <v>210</v>
      </c>
      <c r="I119" s="195">
        <f>I120+I122+I124</f>
        <v>230</v>
      </c>
      <c r="J119" s="195">
        <f>J120+J122+J124</f>
        <v>395.50216</v>
      </c>
      <c r="K119" s="195">
        <f>J119/G119*100</f>
        <v>81.04552459016394</v>
      </c>
    </row>
    <row r="120" spans="1:11" ht="25.5">
      <c r="A120" s="86" t="s">
        <v>232</v>
      </c>
      <c r="B120" s="31">
        <v>902</v>
      </c>
      <c r="C120" s="30" t="s">
        <v>84</v>
      </c>
      <c r="D120" s="30" t="s">
        <v>98</v>
      </c>
      <c r="E120" s="30" t="s">
        <v>99</v>
      </c>
      <c r="F120" s="32"/>
      <c r="G120" s="198">
        <f>G121</f>
        <v>273</v>
      </c>
      <c r="H120" s="198">
        <f>H121</f>
        <v>0</v>
      </c>
      <c r="I120" s="198">
        <f>I121</f>
        <v>0</v>
      </c>
      <c r="J120" s="198">
        <f>J121</f>
        <v>260.51568</v>
      </c>
      <c r="K120" s="198">
        <f>K121</f>
        <v>95.426989010989</v>
      </c>
    </row>
    <row r="121" spans="1:11" ht="12.75">
      <c r="A121" s="72" t="s">
        <v>185</v>
      </c>
      <c r="B121" s="73">
        <v>902</v>
      </c>
      <c r="C121" s="61" t="s">
        <v>84</v>
      </c>
      <c r="D121" s="61" t="s">
        <v>98</v>
      </c>
      <c r="E121" s="61" t="s">
        <v>99</v>
      </c>
      <c r="F121" s="74" t="s">
        <v>182</v>
      </c>
      <c r="G121" s="196">
        <v>273</v>
      </c>
      <c r="H121" s="196">
        <v>0</v>
      </c>
      <c r="I121" s="196">
        <v>0</v>
      </c>
      <c r="J121" s="196">
        <v>260.51568</v>
      </c>
      <c r="K121" s="196">
        <f>J121/G121*100</f>
        <v>95.426989010989</v>
      </c>
    </row>
    <row r="122" spans="1:11" ht="25.5">
      <c r="A122" s="86" t="s">
        <v>231</v>
      </c>
      <c r="B122" s="31">
        <v>902</v>
      </c>
      <c r="C122" s="30" t="s">
        <v>84</v>
      </c>
      <c r="D122" s="30" t="s">
        <v>98</v>
      </c>
      <c r="E122" s="30" t="s">
        <v>100</v>
      </c>
      <c r="F122" s="32"/>
      <c r="G122" s="198">
        <f>G123</f>
        <v>40</v>
      </c>
      <c r="H122" s="198">
        <f>H123</f>
        <v>0</v>
      </c>
      <c r="I122" s="198">
        <f>I123</f>
        <v>0</v>
      </c>
      <c r="J122" s="198">
        <f>J123</f>
        <v>39.98648</v>
      </c>
      <c r="K122" s="198">
        <f>K123</f>
        <v>99.9662</v>
      </c>
    </row>
    <row r="123" spans="1:11" ht="12.75">
      <c r="A123" s="72" t="s">
        <v>185</v>
      </c>
      <c r="B123" s="73">
        <v>902</v>
      </c>
      <c r="C123" s="61" t="s">
        <v>84</v>
      </c>
      <c r="D123" s="61" t="s">
        <v>98</v>
      </c>
      <c r="E123" s="61" t="s">
        <v>100</v>
      </c>
      <c r="F123" s="74" t="s">
        <v>182</v>
      </c>
      <c r="G123" s="196">
        <v>40</v>
      </c>
      <c r="H123" s="196">
        <v>0</v>
      </c>
      <c r="I123" s="196">
        <v>0</v>
      </c>
      <c r="J123" s="196">
        <v>39.98648</v>
      </c>
      <c r="K123" s="196">
        <f>J123/G123*100</f>
        <v>99.9662</v>
      </c>
    </row>
    <row r="124" spans="1:11" ht="13.5">
      <c r="A124" s="85" t="s">
        <v>195</v>
      </c>
      <c r="B124" s="26">
        <v>902</v>
      </c>
      <c r="C124" s="27" t="s">
        <v>84</v>
      </c>
      <c r="D124" s="27" t="s">
        <v>98</v>
      </c>
      <c r="E124" s="27" t="s">
        <v>194</v>
      </c>
      <c r="F124" s="28"/>
      <c r="G124" s="203">
        <f>G125</f>
        <v>175</v>
      </c>
      <c r="H124" s="203">
        <f>H125</f>
        <v>210</v>
      </c>
      <c r="I124" s="203">
        <f>I125</f>
        <v>230</v>
      </c>
      <c r="J124" s="203">
        <f>J125</f>
        <v>95</v>
      </c>
      <c r="K124" s="203">
        <f>K125</f>
        <v>54.285714285714285</v>
      </c>
    </row>
    <row r="125" spans="1:11" ht="13.5" thickBot="1">
      <c r="A125" s="75" t="s">
        <v>185</v>
      </c>
      <c r="B125" s="42">
        <v>902</v>
      </c>
      <c r="C125" s="43" t="s">
        <v>84</v>
      </c>
      <c r="D125" s="43" t="s">
        <v>98</v>
      </c>
      <c r="E125" s="43" t="s">
        <v>194</v>
      </c>
      <c r="F125" s="44" t="s">
        <v>182</v>
      </c>
      <c r="G125" s="197">
        <v>175</v>
      </c>
      <c r="H125" s="197">
        <v>210</v>
      </c>
      <c r="I125" s="197">
        <v>230</v>
      </c>
      <c r="J125" s="197">
        <v>95</v>
      </c>
      <c r="K125" s="197">
        <f>J125/G125*100</f>
        <v>54.285714285714285</v>
      </c>
    </row>
    <row r="126" spans="1:11" ht="16.5" thickBot="1">
      <c r="A126" s="116" t="s">
        <v>223</v>
      </c>
      <c r="B126" s="130">
        <v>902</v>
      </c>
      <c r="C126" s="118" t="s">
        <v>90</v>
      </c>
      <c r="D126" s="118" t="s">
        <v>80</v>
      </c>
      <c r="E126" s="118"/>
      <c r="F126" s="131"/>
      <c r="G126" s="193">
        <f>G127+G135</f>
        <v>700.99995</v>
      </c>
      <c r="H126" s="193">
        <f>H127+H135</f>
        <v>5000</v>
      </c>
      <c r="I126" s="193">
        <f>I127+I135</f>
        <v>6000</v>
      </c>
      <c r="J126" s="193">
        <f>J127+J135</f>
        <v>651.62024</v>
      </c>
      <c r="K126" s="193">
        <f>J126/G126*100</f>
        <v>92.95581832780444</v>
      </c>
    </row>
    <row r="127" spans="1:11" ht="14.25">
      <c r="A127" s="89" t="s">
        <v>27</v>
      </c>
      <c r="B127" s="141">
        <v>902</v>
      </c>
      <c r="C127" s="121" t="s">
        <v>90</v>
      </c>
      <c r="D127" s="121" t="s">
        <v>79</v>
      </c>
      <c r="E127" s="121"/>
      <c r="F127" s="140"/>
      <c r="G127" s="202">
        <f>G128</f>
        <v>203</v>
      </c>
      <c r="H127" s="202">
        <f>H128</f>
        <v>1000</v>
      </c>
      <c r="I127" s="202">
        <f>I128</f>
        <v>2000</v>
      </c>
      <c r="J127" s="202">
        <f>J128</f>
        <v>198.809</v>
      </c>
      <c r="K127" s="202">
        <f>K128</f>
        <v>97.93546798029557</v>
      </c>
    </row>
    <row r="128" spans="1:11" ht="13.5">
      <c r="A128" s="78" t="s">
        <v>24</v>
      </c>
      <c r="B128" s="31">
        <v>902</v>
      </c>
      <c r="C128" s="30" t="s">
        <v>90</v>
      </c>
      <c r="D128" s="30" t="s">
        <v>79</v>
      </c>
      <c r="E128" s="30" t="s">
        <v>25</v>
      </c>
      <c r="F128" s="32"/>
      <c r="G128" s="195">
        <f>G129+G133+G131</f>
        <v>203</v>
      </c>
      <c r="H128" s="195">
        <f>H129+H133+H131</f>
        <v>1000</v>
      </c>
      <c r="I128" s="195">
        <f>I129+I133+I131</f>
        <v>2000</v>
      </c>
      <c r="J128" s="195">
        <f>J129+J133+J131</f>
        <v>198.809</v>
      </c>
      <c r="K128" s="195">
        <f>K129+K133+K131</f>
        <v>97.93546798029557</v>
      </c>
    </row>
    <row r="129" spans="1:11" ht="24" customHeight="1" hidden="1">
      <c r="A129" s="72" t="s">
        <v>101</v>
      </c>
      <c r="B129" s="79">
        <v>902</v>
      </c>
      <c r="C129" s="55" t="s">
        <v>90</v>
      </c>
      <c r="D129" s="55" t="s">
        <v>79</v>
      </c>
      <c r="E129" s="55" t="s">
        <v>102</v>
      </c>
      <c r="F129" s="80"/>
      <c r="G129" s="196">
        <f>G130</f>
        <v>0</v>
      </c>
      <c r="H129" s="196">
        <f>H130</f>
        <v>0</v>
      </c>
      <c r="I129" s="196">
        <f>I130</f>
        <v>0</v>
      </c>
      <c r="J129" s="196">
        <f>J130</f>
        <v>0</v>
      </c>
      <c r="K129" s="196">
        <f>K130</f>
        <v>0</v>
      </c>
    </row>
    <row r="130" spans="1:11" ht="12.75" hidden="1">
      <c r="A130" s="72" t="s">
        <v>10</v>
      </c>
      <c r="B130" s="73">
        <v>902</v>
      </c>
      <c r="C130" s="61" t="s">
        <v>90</v>
      </c>
      <c r="D130" s="61" t="s">
        <v>79</v>
      </c>
      <c r="E130" s="61" t="s">
        <v>102</v>
      </c>
      <c r="F130" s="74"/>
      <c r="G130" s="196">
        <v>0</v>
      </c>
      <c r="H130" s="196">
        <v>0</v>
      </c>
      <c r="I130" s="196">
        <v>0</v>
      </c>
      <c r="J130" s="196">
        <v>0</v>
      </c>
      <c r="K130" s="196">
        <v>0</v>
      </c>
    </row>
    <row r="131" spans="1:11" ht="25.5" hidden="1">
      <c r="A131" s="86" t="s">
        <v>196</v>
      </c>
      <c r="B131" s="31">
        <v>902</v>
      </c>
      <c r="C131" s="30" t="s">
        <v>90</v>
      </c>
      <c r="D131" s="30" t="s">
        <v>79</v>
      </c>
      <c r="E131" s="30" t="s">
        <v>102</v>
      </c>
      <c r="F131" s="32"/>
      <c r="G131" s="198">
        <f>G132</f>
        <v>0</v>
      </c>
      <c r="H131" s="198">
        <f>H132</f>
        <v>0</v>
      </c>
      <c r="I131" s="198">
        <f>I132</f>
        <v>0</v>
      </c>
      <c r="J131" s="198">
        <f>J132</f>
        <v>0</v>
      </c>
      <c r="K131" s="198">
        <f>K132</f>
        <v>0</v>
      </c>
    </row>
    <row r="132" spans="1:11" ht="12.75" hidden="1">
      <c r="A132" s="72" t="s">
        <v>185</v>
      </c>
      <c r="B132" s="73">
        <v>902</v>
      </c>
      <c r="C132" s="61" t="s">
        <v>90</v>
      </c>
      <c r="D132" s="61" t="s">
        <v>79</v>
      </c>
      <c r="E132" s="61" t="s">
        <v>102</v>
      </c>
      <c r="F132" s="74"/>
      <c r="G132" s="196">
        <v>0</v>
      </c>
      <c r="H132" s="196">
        <v>0</v>
      </c>
      <c r="I132" s="196">
        <v>0</v>
      </c>
      <c r="J132" s="196">
        <v>0</v>
      </c>
      <c r="K132" s="196">
        <v>0</v>
      </c>
    </row>
    <row r="133" spans="1:11" ht="25.5">
      <c r="A133" s="85" t="s">
        <v>104</v>
      </c>
      <c r="B133" s="26">
        <v>902</v>
      </c>
      <c r="C133" s="27" t="s">
        <v>90</v>
      </c>
      <c r="D133" s="27" t="s">
        <v>79</v>
      </c>
      <c r="E133" s="27" t="s">
        <v>103</v>
      </c>
      <c r="F133" s="28"/>
      <c r="G133" s="203">
        <f>G134</f>
        <v>203</v>
      </c>
      <c r="H133" s="203">
        <f>H134</f>
        <v>1000</v>
      </c>
      <c r="I133" s="203">
        <f>I134</f>
        <v>2000</v>
      </c>
      <c r="J133" s="203">
        <f>J134</f>
        <v>198.809</v>
      </c>
      <c r="K133" s="203">
        <f>K134</f>
        <v>97.93546798029557</v>
      </c>
    </row>
    <row r="134" spans="1:11" ht="13.5" thickBot="1">
      <c r="A134" s="75" t="s">
        <v>185</v>
      </c>
      <c r="B134" s="42">
        <v>902</v>
      </c>
      <c r="C134" s="43" t="s">
        <v>90</v>
      </c>
      <c r="D134" s="43" t="s">
        <v>79</v>
      </c>
      <c r="E134" s="43" t="s">
        <v>103</v>
      </c>
      <c r="F134" s="44" t="s">
        <v>182</v>
      </c>
      <c r="G134" s="197">
        <v>203</v>
      </c>
      <c r="H134" s="197">
        <v>1000</v>
      </c>
      <c r="I134" s="197">
        <v>2000</v>
      </c>
      <c r="J134" s="197">
        <v>198.809</v>
      </c>
      <c r="K134" s="197">
        <f>J134/G134*100</f>
        <v>97.93546798029557</v>
      </c>
    </row>
    <row r="135" spans="1:11" ht="14.25">
      <c r="A135" s="137" t="s">
        <v>28</v>
      </c>
      <c r="B135" s="90">
        <v>902</v>
      </c>
      <c r="C135" s="91" t="s">
        <v>90</v>
      </c>
      <c r="D135" s="91" t="s">
        <v>86</v>
      </c>
      <c r="E135" s="91"/>
      <c r="F135" s="92"/>
      <c r="G135" s="194">
        <f>G139+G136</f>
        <v>497.99995</v>
      </c>
      <c r="H135" s="194">
        <f>H139</f>
        <v>4000</v>
      </c>
      <c r="I135" s="194">
        <f>I139</f>
        <v>4000</v>
      </c>
      <c r="J135" s="194">
        <f>J139+J136</f>
        <v>452.81124</v>
      </c>
      <c r="K135" s="194">
        <f>J135/G135*100</f>
        <v>90.92596093634145</v>
      </c>
    </row>
    <row r="136" spans="1:11" ht="15">
      <c r="A136" s="68" t="s">
        <v>308</v>
      </c>
      <c r="B136" s="179" t="s">
        <v>91</v>
      </c>
      <c r="C136" s="180" t="s">
        <v>90</v>
      </c>
      <c r="D136" s="180" t="s">
        <v>86</v>
      </c>
      <c r="E136" s="180" t="s">
        <v>163</v>
      </c>
      <c r="F136" s="181"/>
      <c r="G136" s="215">
        <f>G137</f>
        <v>290</v>
      </c>
      <c r="H136" s="202"/>
      <c r="I136" s="202"/>
      <c r="J136" s="215">
        <f>J137</f>
        <v>290</v>
      </c>
      <c r="K136" s="215">
        <f>K137</f>
        <v>100</v>
      </c>
    </row>
    <row r="137" spans="1:11" ht="41.25" customHeight="1">
      <c r="A137" s="85" t="s">
        <v>309</v>
      </c>
      <c r="B137" s="141" t="s">
        <v>91</v>
      </c>
      <c r="C137" s="121" t="s">
        <v>90</v>
      </c>
      <c r="D137" s="121" t="s">
        <v>86</v>
      </c>
      <c r="E137" s="121" t="s">
        <v>287</v>
      </c>
      <c r="F137" s="140"/>
      <c r="G137" s="202">
        <f>G138</f>
        <v>290</v>
      </c>
      <c r="H137" s="202"/>
      <c r="I137" s="202"/>
      <c r="J137" s="202">
        <f>J138</f>
        <v>290</v>
      </c>
      <c r="K137" s="202">
        <f>K138</f>
        <v>100</v>
      </c>
    </row>
    <row r="138" spans="1:11" ht="14.25">
      <c r="A138" s="72" t="s">
        <v>185</v>
      </c>
      <c r="B138" s="154" t="s">
        <v>91</v>
      </c>
      <c r="C138" s="98" t="s">
        <v>90</v>
      </c>
      <c r="D138" s="98" t="s">
        <v>86</v>
      </c>
      <c r="E138" s="98" t="s">
        <v>287</v>
      </c>
      <c r="F138" s="99" t="s">
        <v>182</v>
      </c>
      <c r="G138" s="201">
        <v>290</v>
      </c>
      <c r="H138" s="202"/>
      <c r="I138" s="202"/>
      <c r="J138" s="201">
        <v>290</v>
      </c>
      <c r="K138" s="201">
        <f>J138/G138*100</f>
        <v>100</v>
      </c>
    </row>
    <row r="139" spans="1:11" ht="13.5">
      <c r="A139" s="78" t="s">
        <v>24</v>
      </c>
      <c r="B139" s="31">
        <v>902</v>
      </c>
      <c r="C139" s="30" t="s">
        <v>90</v>
      </c>
      <c r="D139" s="30" t="s">
        <v>86</v>
      </c>
      <c r="E139" s="30" t="s">
        <v>25</v>
      </c>
      <c r="F139" s="32"/>
      <c r="G139" s="195">
        <f>G140+G142</f>
        <v>207.99995</v>
      </c>
      <c r="H139" s="195">
        <f>H140+H142</f>
        <v>4000</v>
      </c>
      <c r="I139" s="195">
        <f>I140+I142</f>
        <v>4000</v>
      </c>
      <c r="J139" s="195">
        <f>J140+J142</f>
        <v>162.81124</v>
      </c>
      <c r="K139" s="195">
        <f>K140+K142</f>
        <v>78.27465343140707</v>
      </c>
    </row>
    <row r="140" spans="1:11" ht="25.5">
      <c r="A140" s="86" t="s">
        <v>197</v>
      </c>
      <c r="B140" s="31">
        <v>902</v>
      </c>
      <c r="C140" s="30" t="s">
        <v>90</v>
      </c>
      <c r="D140" s="30" t="s">
        <v>86</v>
      </c>
      <c r="E140" s="30" t="s">
        <v>105</v>
      </c>
      <c r="F140" s="32"/>
      <c r="G140" s="198">
        <f>G141</f>
        <v>207.99995</v>
      </c>
      <c r="H140" s="198">
        <f>H141</f>
        <v>2000</v>
      </c>
      <c r="I140" s="198">
        <f>I141</f>
        <v>2000</v>
      </c>
      <c r="J140" s="198">
        <f>J141</f>
        <v>162.81124</v>
      </c>
      <c r="K140" s="198">
        <f>K141</f>
        <v>78.27465343140707</v>
      </c>
    </row>
    <row r="141" spans="1:11" ht="14.25" customHeight="1" thickBot="1">
      <c r="A141" s="72" t="s">
        <v>185</v>
      </c>
      <c r="B141" s="73">
        <v>902</v>
      </c>
      <c r="C141" s="61" t="s">
        <v>90</v>
      </c>
      <c r="D141" s="61" t="s">
        <v>86</v>
      </c>
      <c r="E141" s="61" t="s">
        <v>105</v>
      </c>
      <c r="F141" s="74" t="s">
        <v>182</v>
      </c>
      <c r="G141" s="196">
        <v>207.99995</v>
      </c>
      <c r="H141" s="196">
        <v>2000</v>
      </c>
      <c r="I141" s="196">
        <v>2000</v>
      </c>
      <c r="J141" s="196">
        <v>162.81124</v>
      </c>
      <c r="K141" s="196">
        <f>J141/G141*100</f>
        <v>78.27465343140707</v>
      </c>
    </row>
    <row r="142" spans="1:11" ht="26.25" hidden="1" thickBot="1">
      <c r="A142" s="86" t="s">
        <v>198</v>
      </c>
      <c r="B142" s="31">
        <v>902</v>
      </c>
      <c r="C142" s="30" t="s">
        <v>90</v>
      </c>
      <c r="D142" s="30" t="s">
        <v>86</v>
      </c>
      <c r="E142" s="30" t="s">
        <v>106</v>
      </c>
      <c r="F142" s="32"/>
      <c r="G142" s="198">
        <f>G143</f>
        <v>0</v>
      </c>
      <c r="H142" s="198">
        <f>H143</f>
        <v>2000</v>
      </c>
      <c r="I142" s="198">
        <f>I143</f>
        <v>2000</v>
      </c>
      <c r="J142" s="198">
        <f>J143</f>
        <v>0</v>
      </c>
      <c r="K142" s="198">
        <f>K143</f>
        <v>0</v>
      </c>
    </row>
    <row r="143" spans="1:11" ht="13.5" hidden="1" thickBot="1">
      <c r="A143" s="72" t="s">
        <v>185</v>
      </c>
      <c r="B143" s="73">
        <v>902</v>
      </c>
      <c r="C143" s="61" t="s">
        <v>90</v>
      </c>
      <c r="D143" s="61" t="s">
        <v>86</v>
      </c>
      <c r="E143" s="61" t="s">
        <v>106</v>
      </c>
      <c r="F143" s="74" t="s">
        <v>182</v>
      </c>
      <c r="G143" s="196">
        <v>0</v>
      </c>
      <c r="H143" s="196">
        <v>2000</v>
      </c>
      <c r="I143" s="196">
        <v>2000</v>
      </c>
      <c r="J143" s="196">
        <v>0</v>
      </c>
      <c r="K143" s="196">
        <v>0</v>
      </c>
    </row>
    <row r="144" spans="1:11" ht="16.5" thickBot="1">
      <c r="A144" s="116" t="s">
        <v>224</v>
      </c>
      <c r="B144" s="130">
        <v>902</v>
      </c>
      <c r="C144" s="118" t="s">
        <v>82</v>
      </c>
      <c r="D144" s="118" t="s">
        <v>80</v>
      </c>
      <c r="E144" s="118"/>
      <c r="F144" s="131"/>
      <c r="G144" s="193">
        <f aca="true" t="shared" si="11" ref="G144:K147">G145</f>
        <v>340</v>
      </c>
      <c r="H144" s="193">
        <f t="shared" si="11"/>
        <v>300</v>
      </c>
      <c r="I144" s="193">
        <f t="shared" si="11"/>
        <v>490</v>
      </c>
      <c r="J144" s="193">
        <f t="shared" si="11"/>
        <v>0</v>
      </c>
      <c r="K144" s="193">
        <f t="shared" si="11"/>
        <v>0</v>
      </c>
    </row>
    <row r="145" spans="1:11" ht="14.25">
      <c r="A145" s="89" t="s">
        <v>27</v>
      </c>
      <c r="B145" s="141">
        <v>902</v>
      </c>
      <c r="C145" s="121" t="s">
        <v>82</v>
      </c>
      <c r="D145" s="121" t="s">
        <v>90</v>
      </c>
      <c r="E145" s="121"/>
      <c r="F145" s="140"/>
      <c r="G145" s="202">
        <f t="shared" si="11"/>
        <v>340</v>
      </c>
      <c r="H145" s="202">
        <f t="shared" si="11"/>
        <v>300</v>
      </c>
      <c r="I145" s="202">
        <f t="shared" si="11"/>
        <v>490</v>
      </c>
      <c r="J145" s="202">
        <f t="shared" si="11"/>
        <v>0</v>
      </c>
      <c r="K145" s="202">
        <f t="shared" si="11"/>
        <v>0</v>
      </c>
    </row>
    <row r="146" spans="1:11" ht="13.5">
      <c r="A146" s="78" t="s">
        <v>24</v>
      </c>
      <c r="B146" s="31">
        <v>902</v>
      </c>
      <c r="C146" s="30" t="s">
        <v>82</v>
      </c>
      <c r="D146" s="30" t="s">
        <v>90</v>
      </c>
      <c r="E146" s="30" t="s">
        <v>25</v>
      </c>
      <c r="F146" s="32"/>
      <c r="G146" s="195">
        <f t="shared" si="11"/>
        <v>340</v>
      </c>
      <c r="H146" s="195">
        <f t="shared" si="11"/>
        <v>300</v>
      </c>
      <c r="I146" s="195">
        <f t="shared" si="11"/>
        <v>490</v>
      </c>
      <c r="J146" s="195">
        <f t="shared" si="11"/>
        <v>0</v>
      </c>
      <c r="K146" s="195">
        <f t="shared" si="11"/>
        <v>0</v>
      </c>
    </row>
    <row r="147" spans="1:11" ht="13.5">
      <c r="A147" s="127" t="s">
        <v>200</v>
      </c>
      <c r="B147" s="26">
        <v>902</v>
      </c>
      <c r="C147" s="27" t="s">
        <v>82</v>
      </c>
      <c r="D147" s="27" t="s">
        <v>90</v>
      </c>
      <c r="E147" s="27" t="s">
        <v>199</v>
      </c>
      <c r="F147" s="28"/>
      <c r="G147" s="203">
        <f t="shared" si="11"/>
        <v>340</v>
      </c>
      <c r="H147" s="203">
        <f t="shared" si="11"/>
        <v>300</v>
      </c>
      <c r="I147" s="203">
        <f t="shared" si="11"/>
        <v>490</v>
      </c>
      <c r="J147" s="203">
        <f t="shared" si="11"/>
        <v>0</v>
      </c>
      <c r="K147" s="203">
        <f t="shared" si="11"/>
        <v>0</v>
      </c>
    </row>
    <row r="148" spans="1:11" ht="13.5" thickBot="1">
      <c r="A148" s="72" t="s">
        <v>185</v>
      </c>
      <c r="B148" s="73">
        <v>902</v>
      </c>
      <c r="C148" s="61" t="s">
        <v>82</v>
      </c>
      <c r="D148" s="61" t="s">
        <v>90</v>
      </c>
      <c r="E148" s="61" t="s">
        <v>199</v>
      </c>
      <c r="F148" s="74" t="s">
        <v>182</v>
      </c>
      <c r="G148" s="196">
        <v>340</v>
      </c>
      <c r="H148" s="196">
        <v>300</v>
      </c>
      <c r="I148" s="196">
        <v>490</v>
      </c>
      <c r="J148" s="196">
        <v>0</v>
      </c>
      <c r="K148" s="196">
        <f>J148/G148*100</f>
        <v>0</v>
      </c>
    </row>
    <row r="149" spans="1:11" ht="16.5" customHeight="1" thickBot="1">
      <c r="A149" s="116" t="s">
        <v>225</v>
      </c>
      <c r="B149" s="130" t="s">
        <v>91</v>
      </c>
      <c r="C149" s="118" t="s">
        <v>83</v>
      </c>
      <c r="D149" s="118" t="s">
        <v>80</v>
      </c>
      <c r="E149" s="118"/>
      <c r="F149" s="131"/>
      <c r="G149" s="193">
        <f aca="true" t="shared" si="12" ref="G149:K152">G150</f>
        <v>270</v>
      </c>
      <c r="H149" s="193">
        <f t="shared" si="12"/>
        <v>305</v>
      </c>
      <c r="I149" s="193">
        <f t="shared" si="12"/>
        <v>350</v>
      </c>
      <c r="J149" s="193">
        <f t="shared" si="12"/>
        <v>191.028</v>
      </c>
      <c r="K149" s="193">
        <f t="shared" si="12"/>
        <v>70.75111111111111</v>
      </c>
    </row>
    <row r="150" spans="1:11" ht="14.25">
      <c r="A150" s="89" t="s">
        <v>29</v>
      </c>
      <c r="B150" s="141" t="s">
        <v>91</v>
      </c>
      <c r="C150" s="121" t="s">
        <v>83</v>
      </c>
      <c r="D150" s="121" t="s">
        <v>83</v>
      </c>
      <c r="E150" s="121"/>
      <c r="F150" s="140"/>
      <c r="G150" s="202">
        <f t="shared" si="12"/>
        <v>270</v>
      </c>
      <c r="H150" s="202">
        <f t="shared" si="12"/>
        <v>305</v>
      </c>
      <c r="I150" s="202">
        <f t="shared" si="12"/>
        <v>350</v>
      </c>
      <c r="J150" s="202">
        <f t="shared" si="12"/>
        <v>191.028</v>
      </c>
      <c r="K150" s="202">
        <f t="shared" si="12"/>
        <v>70.75111111111111</v>
      </c>
    </row>
    <row r="151" spans="1:11" ht="13.5">
      <c r="A151" s="78" t="s">
        <v>24</v>
      </c>
      <c r="B151" s="31">
        <v>902</v>
      </c>
      <c r="C151" s="30" t="s">
        <v>83</v>
      </c>
      <c r="D151" s="30" t="s">
        <v>83</v>
      </c>
      <c r="E151" s="30" t="s">
        <v>25</v>
      </c>
      <c r="F151" s="32"/>
      <c r="G151" s="195">
        <f t="shared" si="12"/>
        <v>270</v>
      </c>
      <c r="H151" s="195">
        <f t="shared" si="12"/>
        <v>305</v>
      </c>
      <c r="I151" s="195">
        <f t="shared" si="12"/>
        <v>350</v>
      </c>
      <c r="J151" s="195">
        <f t="shared" si="12"/>
        <v>191.028</v>
      </c>
      <c r="K151" s="195">
        <f t="shared" si="12"/>
        <v>70.75111111111111</v>
      </c>
    </row>
    <row r="152" spans="1:11" ht="27" customHeight="1">
      <c r="A152" s="86" t="s">
        <v>201</v>
      </c>
      <c r="B152" s="31" t="s">
        <v>91</v>
      </c>
      <c r="C152" s="30" t="s">
        <v>83</v>
      </c>
      <c r="D152" s="30" t="s">
        <v>83</v>
      </c>
      <c r="E152" s="30" t="s">
        <v>30</v>
      </c>
      <c r="F152" s="32"/>
      <c r="G152" s="198">
        <f t="shared" si="12"/>
        <v>270</v>
      </c>
      <c r="H152" s="198">
        <f t="shared" si="12"/>
        <v>305</v>
      </c>
      <c r="I152" s="198">
        <f t="shared" si="12"/>
        <v>350</v>
      </c>
      <c r="J152" s="198">
        <f t="shared" si="12"/>
        <v>191.028</v>
      </c>
      <c r="K152" s="198">
        <f t="shared" si="12"/>
        <v>70.75111111111111</v>
      </c>
    </row>
    <row r="153" spans="1:11" ht="13.5" thickBot="1">
      <c r="A153" s="72" t="s">
        <v>185</v>
      </c>
      <c r="B153" s="42" t="s">
        <v>91</v>
      </c>
      <c r="C153" s="43" t="s">
        <v>83</v>
      </c>
      <c r="D153" s="43" t="s">
        <v>83</v>
      </c>
      <c r="E153" s="43" t="s">
        <v>30</v>
      </c>
      <c r="F153" s="44" t="s">
        <v>182</v>
      </c>
      <c r="G153" s="197">
        <v>270</v>
      </c>
      <c r="H153" s="197">
        <v>305</v>
      </c>
      <c r="I153" s="197">
        <v>350</v>
      </c>
      <c r="J153" s="197">
        <v>191.028</v>
      </c>
      <c r="K153" s="197">
        <f>J153/G153*100</f>
        <v>70.75111111111111</v>
      </c>
    </row>
    <row r="154" spans="1:11" ht="16.5" thickBot="1">
      <c r="A154" s="116" t="s">
        <v>227</v>
      </c>
      <c r="B154" s="130" t="s">
        <v>91</v>
      </c>
      <c r="C154" s="118">
        <v>10</v>
      </c>
      <c r="D154" s="118" t="s">
        <v>80</v>
      </c>
      <c r="E154" s="118"/>
      <c r="F154" s="131"/>
      <c r="G154" s="193">
        <f>G155+G159+G171</f>
        <v>28442.009459999997</v>
      </c>
      <c r="H154" s="193">
        <f>H155+H159+H171</f>
        <v>32098.931299999997</v>
      </c>
      <c r="I154" s="193">
        <f>I155+I159+I171</f>
        <v>33486.359000000004</v>
      </c>
      <c r="J154" s="193">
        <f>J155+J159+J171</f>
        <v>26809.70867</v>
      </c>
      <c r="K154" s="193">
        <f>J154/G154*100</f>
        <v>94.26095124433589</v>
      </c>
    </row>
    <row r="155" spans="1:11" ht="14.25">
      <c r="A155" s="137" t="s">
        <v>31</v>
      </c>
      <c r="B155" s="90">
        <v>902</v>
      </c>
      <c r="C155" s="91">
        <v>10</v>
      </c>
      <c r="D155" s="91" t="s">
        <v>79</v>
      </c>
      <c r="E155" s="91"/>
      <c r="F155" s="92"/>
      <c r="G155" s="194">
        <f aca="true" t="shared" si="13" ref="G155:K157">G156</f>
        <v>4903.40946</v>
      </c>
      <c r="H155" s="194">
        <f t="shared" si="13"/>
        <v>4453.0313</v>
      </c>
      <c r="I155" s="194">
        <f t="shared" si="13"/>
        <v>4876.559</v>
      </c>
      <c r="J155" s="194">
        <f t="shared" si="13"/>
        <v>4884.42005</v>
      </c>
      <c r="K155" s="194">
        <f t="shared" si="13"/>
        <v>99.6127304856976</v>
      </c>
    </row>
    <row r="156" spans="1:11" ht="13.5">
      <c r="A156" s="78" t="s">
        <v>108</v>
      </c>
      <c r="B156" s="31">
        <v>902</v>
      </c>
      <c r="C156" s="30">
        <v>10</v>
      </c>
      <c r="D156" s="30" t="s">
        <v>79</v>
      </c>
      <c r="E156" s="30" t="s">
        <v>107</v>
      </c>
      <c r="F156" s="32"/>
      <c r="G156" s="195">
        <f t="shared" si="13"/>
        <v>4903.40946</v>
      </c>
      <c r="H156" s="195">
        <f t="shared" si="13"/>
        <v>4453.0313</v>
      </c>
      <c r="I156" s="195">
        <f t="shared" si="13"/>
        <v>4876.559</v>
      </c>
      <c r="J156" s="195">
        <f t="shared" si="13"/>
        <v>4884.42005</v>
      </c>
      <c r="K156" s="195">
        <f t="shared" si="13"/>
        <v>99.6127304856976</v>
      </c>
    </row>
    <row r="157" spans="1:11" ht="25.5" customHeight="1">
      <c r="A157" s="72" t="s">
        <v>110</v>
      </c>
      <c r="B157" s="79">
        <v>902</v>
      </c>
      <c r="C157" s="55">
        <v>10</v>
      </c>
      <c r="D157" s="55" t="s">
        <v>79</v>
      </c>
      <c r="E157" s="55" t="s">
        <v>109</v>
      </c>
      <c r="F157" s="80"/>
      <c r="G157" s="196">
        <f t="shared" si="13"/>
        <v>4903.40946</v>
      </c>
      <c r="H157" s="196">
        <f t="shared" si="13"/>
        <v>4453.0313</v>
      </c>
      <c r="I157" s="196">
        <f t="shared" si="13"/>
        <v>4876.559</v>
      </c>
      <c r="J157" s="196">
        <f t="shared" si="13"/>
        <v>4884.42005</v>
      </c>
      <c r="K157" s="196">
        <f t="shared" si="13"/>
        <v>99.6127304856976</v>
      </c>
    </row>
    <row r="158" spans="1:11" ht="13.5" thickBot="1">
      <c r="A158" s="75" t="s">
        <v>203</v>
      </c>
      <c r="B158" s="42">
        <v>902</v>
      </c>
      <c r="C158" s="43">
        <v>10</v>
      </c>
      <c r="D158" s="43" t="s">
        <v>79</v>
      </c>
      <c r="E158" s="43" t="s">
        <v>109</v>
      </c>
      <c r="F158" s="44" t="s">
        <v>202</v>
      </c>
      <c r="G158" s="197">
        <v>4903.40946</v>
      </c>
      <c r="H158" s="197">
        <v>4453.0313</v>
      </c>
      <c r="I158" s="197">
        <v>4876.559</v>
      </c>
      <c r="J158" s="197">
        <v>4884.42005</v>
      </c>
      <c r="K158" s="197">
        <f>J158/G158*100</f>
        <v>99.6127304856976</v>
      </c>
    </row>
    <row r="159" spans="1:11" ht="14.25">
      <c r="A159" s="89" t="s">
        <v>32</v>
      </c>
      <c r="B159" s="141" t="s">
        <v>91</v>
      </c>
      <c r="C159" s="121">
        <v>10</v>
      </c>
      <c r="D159" s="121" t="s">
        <v>85</v>
      </c>
      <c r="E159" s="121"/>
      <c r="F159" s="140"/>
      <c r="G159" s="202">
        <f>G160+G168</f>
        <v>22227</v>
      </c>
      <c r="H159" s="202">
        <f>H160+H168</f>
        <v>26317.8</v>
      </c>
      <c r="I159" s="202">
        <f>I160+I168</f>
        <v>27531.7</v>
      </c>
      <c r="J159" s="202">
        <f>J160+J168</f>
        <v>20769.05434</v>
      </c>
      <c r="K159" s="202">
        <f>K160+K168</f>
        <v>93.44065478922032</v>
      </c>
    </row>
    <row r="160" spans="1:11" ht="40.5">
      <c r="A160" s="78" t="s">
        <v>6</v>
      </c>
      <c r="B160" s="31">
        <v>902</v>
      </c>
      <c r="C160" s="30">
        <v>10</v>
      </c>
      <c r="D160" s="30" t="s">
        <v>85</v>
      </c>
      <c r="E160" s="30" t="s">
        <v>7</v>
      </c>
      <c r="F160" s="32"/>
      <c r="G160" s="195">
        <f>G161</f>
        <v>22227</v>
      </c>
      <c r="H160" s="195">
        <f>H161</f>
        <v>26317.8</v>
      </c>
      <c r="I160" s="195">
        <f>I161</f>
        <v>27531.7</v>
      </c>
      <c r="J160" s="195">
        <f>J161</f>
        <v>20769.05434</v>
      </c>
      <c r="K160" s="195">
        <f>K161</f>
        <v>93.44065478922032</v>
      </c>
    </row>
    <row r="161" spans="1:11" ht="25.5">
      <c r="A161" s="86" t="s">
        <v>34</v>
      </c>
      <c r="B161" s="31">
        <v>902</v>
      </c>
      <c r="C161" s="30">
        <v>10</v>
      </c>
      <c r="D161" s="30" t="s">
        <v>85</v>
      </c>
      <c r="E161" s="30" t="s">
        <v>111</v>
      </c>
      <c r="F161" s="32"/>
      <c r="G161" s="198">
        <f>G162+G165</f>
        <v>22227</v>
      </c>
      <c r="H161" s="196">
        <f>H162+H165</f>
        <v>26317.8</v>
      </c>
      <c r="I161" s="196">
        <f>I162+I165</f>
        <v>27531.7</v>
      </c>
      <c r="J161" s="198">
        <f>J162+J165</f>
        <v>20769.05434</v>
      </c>
      <c r="K161" s="198">
        <f>J161/G161*100</f>
        <v>93.44065478922032</v>
      </c>
    </row>
    <row r="162" spans="1:11" ht="41.25" customHeight="1">
      <c r="A162" s="86" t="s">
        <v>33</v>
      </c>
      <c r="B162" s="31">
        <v>902</v>
      </c>
      <c r="C162" s="30">
        <v>10</v>
      </c>
      <c r="D162" s="30" t="s">
        <v>85</v>
      </c>
      <c r="E162" s="30" t="s">
        <v>112</v>
      </c>
      <c r="F162" s="32"/>
      <c r="G162" s="198">
        <f>G163+G164</f>
        <v>1677.6000000000001</v>
      </c>
      <c r="H162" s="196">
        <f>H163</f>
        <v>1543.8</v>
      </c>
      <c r="I162" s="196">
        <f>I163</f>
        <v>1543.8</v>
      </c>
      <c r="J162" s="198">
        <f>J163+J164</f>
        <v>1558.4036899999999</v>
      </c>
      <c r="K162" s="198">
        <f>J162/G162*100</f>
        <v>92.8948313066285</v>
      </c>
    </row>
    <row r="163" spans="1:11" ht="12.75">
      <c r="A163" s="72" t="s">
        <v>184</v>
      </c>
      <c r="B163" s="73">
        <v>902</v>
      </c>
      <c r="C163" s="61">
        <v>10</v>
      </c>
      <c r="D163" s="61" t="s">
        <v>85</v>
      </c>
      <c r="E163" s="61" t="s">
        <v>112</v>
      </c>
      <c r="F163" s="74" t="s">
        <v>181</v>
      </c>
      <c r="G163" s="196">
        <v>1597.7</v>
      </c>
      <c r="H163" s="196">
        <v>1543.8</v>
      </c>
      <c r="I163" s="196">
        <v>1543.8</v>
      </c>
      <c r="J163" s="196">
        <v>1479.60369</v>
      </c>
      <c r="K163" s="196">
        <f>J163/G163*100</f>
        <v>92.60835513550728</v>
      </c>
    </row>
    <row r="164" spans="1:11" ht="12.75">
      <c r="A164" s="72" t="s">
        <v>185</v>
      </c>
      <c r="B164" s="73">
        <v>902</v>
      </c>
      <c r="C164" s="61">
        <v>10</v>
      </c>
      <c r="D164" s="61" t="s">
        <v>85</v>
      </c>
      <c r="E164" s="61" t="s">
        <v>112</v>
      </c>
      <c r="F164" s="74" t="s">
        <v>182</v>
      </c>
      <c r="G164" s="196">
        <v>79.9</v>
      </c>
      <c r="H164" s="196"/>
      <c r="I164" s="196"/>
      <c r="J164" s="196">
        <v>78.8</v>
      </c>
      <c r="K164" s="196">
        <f>J164/G164*100</f>
        <v>98.62327909887358</v>
      </c>
    </row>
    <row r="165" spans="1:11" ht="25.5">
      <c r="A165" s="86" t="s">
        <v>114</v>
      </c>
      <c r="B165" s="31">
        <v>902</v>
      </c>
      <c r="C165" s="30">
        <v>10</v>
      </c>
      <c r="D165" s="30" t="s">
        <v>85</v>
      </c>
      <c r="E165" s="30" t="s">
        <v>113</v>
      </c>
      <c r="F165" s="32"/>
      <c r="G165" s="198">
        <f>G166+G167</f>
        <v>20549.4</v>
      </c>
      <c r="H165" s="196">
        <f>H167</f>
        <v>24774</v>
      </c>
      <c r="I165" s="196">
        <f>I167</f>
        <v>25987.9</v>
      </c>
      <c r="J165" s="198">
        <f>J166+J167</f>
        <v>19210.65065</v>
      </c>
      <c r="K165" s="198">
        <f>K166+K167</f>
        <v>177.32103540054942</v>
      </c>
    </row>
    <row r="166" spans="1:11" ht="12.75">
      <c r="A166" s="72" t="s">
        <v>185</v>
      </c>
      <c r="B166" s="73">
        <v>902</v>
      </c>
      <c r="C166" s="61">
        <v>10</v>
      </c>
      <c r="D166" s="61" t="s">
        <v>85</v>
      </c>
      <c r="E166" s="61" t="s">
        <v>113</v>
      </c>
      <c r="F166" s="74" t="s">
        <v>182</v>
      </c>
      <c r="G166" s="196">
        <v>320</v>
      </c>
      <c r="H166" s="196"/>
      <c r="I166" s="196"/>
      <c r="J166" s="196">
        <v>267.77833</v>
      </c>
      <c r="K166" s="196">
        <f>J166/G166*100</f>
        <v>83.68072812499999</v>
      </c>
    </row>
    <row r="167" spans="1:11" ht="13.5" thickBot="1">
      <c r="A167" s="72" t="s">
        <v>203</v>
      </c>
      <c r="B167" s="73" t="s">
        <v>91</v>
      </c>
      <c r="C167" s="61" t="s">
        <v>115</v>
      </c>
      <c r="D167" s="61" t="s">
        <v>85</v>
      </c>
      <c r="E167" s="61" t="s">
        <v>113</v>
      </c>
      <c r="F167" s="74" t="s">
        <v>202</v>
      </c>
      <c r="G167" s="196">
        <v>20229.4</v>
      </c>
      <c r="H167" s="196">
        <v>24774</v>
      </c>
      <c r="I167" s="196">
        <v>25987.9</v>
      </c>
      <c r="J167" s="196">
        <v>18942.87232</v>
      </c>
      <c r="K167" s="196">
        <f>J167/G167*100</f>
        <v>93.64030727554945</v>
      </c>
    </row>
    <row r="168" spans="1:11" ht="1.5" customHeight="1" hidden="1" thickBot="1">
      <c r="A168" s="78" t="s">
        <v>24</v>
      </c>
      <c r="B168" s="31">
        <v>902</v>
      </c>
      <c r="C168" s="30">
        <v>10</v>
      </c>
      <c r="D168" s="30" t="s">
        <v>85</v>
      </c>
      <c r="E168" s="30" t="s">
        <v>25</v>
      </c>
      <c r="F168" s="32" t="s">
        <v>81</v>
      </c>
      <c r="G168" s="195">
        <f aca="true" t="shared" si="14" ref="G168:K169">G169</f>
        <v>0</v>
      </c>
      <c r="H168" s="195">
        <f t="shared" si="14"/>
        <v>0</v>
      </c>
      <c r="I168" s="195">
        <f t="shared" si="14"/>
        <v>0</v>
      </c>
      <c r="J168" s="195">
        <f t="shared" si="14"/>
        <v>0</v>
      </c>
      <c r="K168" s="195">
        <f t="shared" si="14"/>
        <v>0</v>
      </c>
    </row>
    <row r="169" spans="1:11" ht="13.5" hidden="1" thickBot="1">
      <c r="A169" s="72" t="s">
        <v>117</v>
      </c>
      <c r="B169" s="79">
        <v>902</v>
      </c>
      <c r="C169" s="55">
        <v>10</v>
      </c>
      <c r="D169" s="55" t="s">
        <v>85</v>
      </c>
      <c r="E169" s="55" t="s">
        <v>116</v>
      </c>
      <c r="F169" s="80" t="s">
        <v>81</v>
      </c>
      <c r="G169" s="196">
        <f t="shared" si="14"/>
        <v>0</v>
      </c>
      <c r="H169" s="196">
        <f t="shared" si="14"/>
        <v>0</v>
      </c>
      <c r="I169" s="196">
        <f t="shared" si="14"/>
        <v>0</v>
      </c>
      <c r="J169" s="196">
        <f t="shared" si="14"/>
        <v>0</v>
      </c>
      <c r="K169" s="196">
        <f t="shared" si="14"/>
        <v>0</v>
      </c>
    </row>
    <row r="170" spans="1:11" ht="13.5" hidden="1" thickBot="1">
      <c r="A170" s="75" t="s">
        <v>10</v>
      </c>
      <c r="B170" s="42">
        <v>902</v>
      </c>
      <c r="C170" s="43">
        <v>10</v>
      </c>
      <c r="D170" s="43" t="s">
        <v>85</v>
      </c>
      <c r="E170" s="43" t="s">
        <v>116</v>
      </c>
      <c r="F170" s="44" t="s">
        <v>88</v>
      </c>
      <c r="G170" s="197">
        <v>0</v>
      </c>
      <c r="H170" s="197">
        <v>0</v>
      </c>
      <c r="I170" s="197">
        <v>0</v>
      </c>
      <c r="J170" s="197">
        <v>0</v>
      </c>
      <c r="K170" s="197">
        <v>0</v>
      </c>
    </row>
    <row r="171" spans="1:11" ht="14.25" customHeight="1">
      <c r="A171" s="137" t="s">
        <v>35</v>
      </c>
      <c r="B171" s="90">
        <v>902</v>
      </c>
      <c r="C171" s="91">
        <v>10</v>
      </c>
      <c r="D171" s="91" t="s">
        <v>82</v>
      </c>
      <c r="E171" s="91"/>
      <c r="F171" s="92"/>
      <c r="G171" s="194">
        <f>G172+G176</f>
        <v>1311.6</v>
      </c>
      <c r="H171" s="194">
        <f>H172+H176</f>
        <v>1328.1000000000001</v>
      </c>
      <c r="I171" s="194">
        <f>I172+I176</f>
        <v>1078.1000000000001</v>
      </c>
      <c r="J171" s="194">
        <f>J172+J176</f>
        <v>1156.23428</v>
      </c>
      <c r="K171" s="194">
        <f>J171/G171*100</f>
        <v>88.15448917352852</v>
      </c>
    </row>
    <row r="172" spans="1:11" ht="40.5">
      <c r="A172" s="78" t="s">
        <v>6</v>
      </c>
      <c r="B172" s="31">
        <v>902</v>
      </c>
      <c r="C172" s="30">
        <v>10</v>
      </c>
      <c r="D172" s="30" t="s">
        <v>82</v>
      </c>
      <c r="E172" s="30" t="s">
        <v>7</v>
      </c>
      <c r="F172" s="32"/>
      <c r="G172" s="195">
        <f>G173</f>
        <v>1171.6</v>
      </c>
      <c r="H172" s="195">
        <f>H173</f>
        <v>1078.1000000000001</v>
      </c>
      <c r="I172" s="195">
        <f>I173</f>
        <v>1078.1000000000001</v>
      </c>
      <c r="J172" s="195">
        <f>J173</f>
        <v>1037.7723899999999</v>
      </c>
      <c r="K172" s="195">
        <f>K173</f>
        <v>88.57736343461931</v>
      </c>
    </row>
    <row r="173" spans="1:11" ht="39" customHeight="1">
      <c r="A173" s="72" t="s">
        <v>36</v>
      </c>
      <c r="B173" s="79">
        <v>902</v>
      </c>
      <c r="C173" s="55">
        <v>10</v>
      </c>
      <c r="D173" s="55" t="s">
        <v>82</v>
      </c>
      <c r="E173" s="55" t="s">
        <v>118</v>
      </c>
      <c r="F173" s="80"/>
      <c r="G173" s="196">
        <f>G174+G175</f>
        <v>1171.6</v>
      </c>
      <c r="H173" s="196">
        <f>H174+H175</f>
        <v>1078.1000000000001</v>
      </c>
      <c r="I173" s="196">
        <f>I174+I175</f>
        <v>1078.1000000000001</v>
      </c>
      <c r="J173" s="196">
        <f>J174+J175</f>
        <v>1037.7723899999999</v>
      </c>
      <c r="K173" s="196">
        <f>J173/G173*100</f>
        <v>88.57736343461931</v>
      </c>
    </row>
    <row r="174" spans="1:11" ht="12.75">
      <c r="A174" s="72" t="s">
        <v>184</v>
      </c>
      <c r="B174" s="73">
        <v>902</v>
      </c>
      <c r="C174" s="61">
        <v>10</v>
      </c>
      <c r="D174" s="61" t="s">
        <v>82</v>
      </c>
      <c r="E174" s="61" t="s">
        <v>118</v>
      </c>
      <c r="F174" s="74" t="s">
        <v>181</v>
      </c>
      <c r="G174" s="196">
        <v>1065.1</v>
      </c>
      <c r="H174" s="196">
        <v>979.7</v>
      </c>
      <c r="I174" s="196">
        <v>979.7</v>
      </c>
      <c r="J174" s="196">
        <v>932.67239</v>
      </c>
      <c r="K174" s="196">
        <f>J174/G174*100</f>
        <v>87.56665007980472</v>
      </c>
    </row>
    <row r="175" spans="1:11" ht="12.75">
      <c r="A175" s="72" t="s">
        <v>185</v>
      </c>
      <c r="B175" s="73">
        <v>902</v>
      </c>
      <c r="C175" s="61">
        <v>10</v>
      </c>
      <c r="D175" s="61" t="s">
        <v>82</v>
      </c>
      <c r="E175" s="61" t="s">
        <v>118</v>
      </c>
      <c r="F175" s="74" t="s">
        <v>182</v>
      </c>
      <c r="G175" s="196">
        <v>106.5</v>
      </c>
      <c r="H175" s="196">
        <v>98.4</v>
      </c>
      <c r="I175" s="196">
        <v>98.4</v>
      </c>
      <c r="J175" s="196">
        <v>105.1</v>
      </c>
      <c r="K175" s="196">
        <f>J175/G175*100</f>
        <v>98.68544600938966</v>
      </c>
    </row>
    <row r="176" spans="1:11" ht="13.5">
      <c r="A176" s="78" t="s">
        <v>24</v>
      </c>
      <c r="B176" s="31" t="s">
        <v>91</v>
      </c>
      <c r="C176" s="30">
        <v>10</v>
      </c>
      <c r="D176" s="30" t="s">
        <v>82</v>
      </c>
      <c r="E176" s="30" t="s">
        <v>25</v>
      </c>
      <c r="F176" s="32"/>
      <c r="G176" s="195">
        <f>G177+G179</f>
        <v>140</v>
      </c>
      <c r="H176" s="195">
        <f>H177+H179</f>
        <v>250</v>
      </c>
      <c r="I176" s="195">
        <f>I177+I179</f>
        <v>0</v>
      </c>
      <c r="J176" s="195">
        <f>J177+J179</f>
        <v>118.46189</v>
      </c>
      <c r="K176" s="195">
        <f>J176/G176*100</f>
        <v>84.6156357142857</v>
      </c>
    </row>
    <row r="177" spans="1:11" ht="13.5">
      <c r="A177" s="86" t="s">
        <v>204</v>
      </c>
      <c r="B177" s="31" t="s">
        <v>91</v>
      </c>
      <c r="C177" s="30">
        <v>10</v>
      </c>
      <c r="D177" s="30" t="s">
        <v>82</v>
      </c>
      <c r="E177" s="30" t="s">
        <v>119</v>
      </c>
      <c r="F177" s="32"/>
      <c r="G177" s="198">
        <f>G178</f>
        <v>30</v>
      </c>
      <c r="H177" s="198">
        <f>H178</f>
        <v>130</v>
      </c>
      <c r="I177" s="198">
        <f>I178</f>
        <v>0</v>
      </c>
      <c r="J177" s="198">
        <f>J178</f>
        <v>29.96189</v>
      </c>
      <c r="K177" s="198">
        <f>K178</f>
        <v>99.87296666666666</v>
      </c>
    </row>
    <row r="178" spans="1:11" ht="12.75">
      <c r="A178" s="72" t="s">
        <v>185</v>
      </c>
      <c r="B178" s="73">
        <v>902</v>
      </c>
      <c r="C178" s="61">
        <v>10</v>
      </c>
      <c r="D178" s="61" t="s">
        <v>82</v>
      </c>
      <c r="E178" s="61" t="s">
        <v>119</v>
      </c>
      <c r="F178" s="74" t="s">
        <v>182</v>
      </c>
      <c r="G178" s="196">
        <v>30</v>
      </c>
      <c r="H178" s="196">
        <v>130</v>
      </c>
      <c r="I178" s="196">
        <v>0</v>
      </c>
      <c r="J178" s="196">
        <v>29.96189</v>
      </c>
      <c r="K178" s="196">
        <f>J178/G178*100</f>
        <v>99.87296666666666</v>
      </c>
    </row>
    <row r="179" spans="1:11" ht="13.5">
      <c r="A179" s="86" t="s">
        <v>233</v>
      </c>
      <c r="B179" s="31">
        <v>902</v>
      </c>
      <c r="C179" s="30">
        <v>10</v>
      </c>
      <c r="D179" s="30" t="s">
        <v>82</v>
      </c>
      <c r="E179" s="30" t="s">
        <v>120</v>
      </c>
      <c r="F179" s="32"/>
      <c r="G179" s="198">
        <f>G180</f>
        <v>110</v>
      </c>
      <c r="H179" s="198">
        <f>H180</f>
        <v>120</v>
      </c>
      <c r="I179" s="198">
        <f>I180</f>
        <v>0</v>
      </c>
      <c r="J179" s="198">
        <f>J180</f>
        <v>88.5</v>
      </c>
      <c r="K179" s="198">
        <f>K180</f>
        <v>80.45454545454545</v>
      </c>
    </row>
    <row r="180" spans="1:11" ht="13.5" thickBot="1">
      <c r="A180" s="75" t="s">
        <v>185</v>
      </c>
      <c r="B180" s="42" t="s">
        <v>91</v>
      </c>
      <c r="C180" s="43" t="s">
        <v>115</v>
      </c>
      <c r="D180" s="43" t="s">
        <v>82</v>
      </c>
      <c r="E180" s="43" t="s">
        <v>120</v>
      </c>
      <c r="F180" s="44" t="s">
        <v>182</v>
      </c>
      <c r="G180" s="197">
        <v>110</v>
      </c>
      <c r="H180" s="197">
        <v>120</v>
      </c>
      <c r="I180" s="197">
        <v>0</v>
      </c>
      <c r="J180" s="197">
        <v>88.5</v>
      </c>
      <c r="K180" s="197">
        <f>J180/G180*100</f>
        <v>80.45454545454545</v>
      </c>
    </row>
    <row r="181" spans="1:11" ht="16.5" thickBot="1">
      <c r="A181" s="116" t="s">
        <v>228</v>
      </c>
      <c r="B181" s="130" t="s">
        <v>91</v>
      </c>
      <c r="C181" s="118">
        <v>11</v>
      </c>
      <c r="D181" s="118" t="s">
        <v>80</v>
      </c>
      <c r="E181" s="118"/>
      <c r="F181" s="131"/>
      <c r="G181" s="193">
        <f aca="true" t="shared" si="15" ref="G181:K187">G182</f>
        <v>2091.3</v>
      </c>
      <c r="H181" s="193">
        <f t="shared" si="15"/>
        <v>690.5</v>
      </c>
      <c r="I181" s="193">
        <f t="shared" si="15"/>
        <v>0</v>
      </c>
      <c r="J181" s="193">
        <f t="shared" si="15"/>
        <v>1693.51639</v>
      </c>
      <c r="K181" s="193">
        <f t="shared" si="15"/>
        <v>80.97912255534834</v>
      </c>
    </row>
    <row r="182" spans="1:11" ht="16.5" customHeight="1">
      <c r="A182" s="89" t="s">
        <v>37</v>
      </c>
      <c r="B182" s="141">
        <v>902</v>
      </c>
      <c r="C182" s="121">
        <v>11</v>
      </c>
      <c r="D182" s="121" t="s">
        <v>79</v>
      </c>
      <c r="E182" s="121"/>
      <c r="F182" s="140"/>
      <c r="G182" s="202">
        <f>G186+G183</f>
        <v>2091.3</v>
      </c>
      <c r="H182" s="202">
        <f>H186</f>
        <v>690.5</v>
      </c>
      <c r="I182" s="202">
        <f>I186</f>
        <v>0</v>
      </c>
      <c r="J182" s="202">
        <f>J186+J183</f>
        <v>1693.51639</v>
      </c>
      <c r="K182" s="202">
        <f>J182/G182*100</f>
        <v>80.97912255534834</v>
      </c>
    </row>
    <row r="183" spans="1:11" ht="14.25">
      <c r="A183" s="78" t="s">
        <v>261</v>
      </c>
      <c r="B183" s="31">
        <v>902</v>
      </c>
      <c r="C183" s="30">
        <v>11</v>
      </c>
      <c r="D183" s="30" t="s">
        <v>79</v>
      </c>
      <c r="E183" s="30" t="s">
        <v>259</v>
      </c>
      <c r="F183" s="32"/>
      <c r="G183" s="195">
        <f t="shared" si="15"/>
        <v>1500</v>
      </c>
      <c r="H183" s="202"/>
      <c r="I183" s="202"/>
      <c r="J183" s="195">
        <f t="shared" si="15"/>
        <v>1103</v>
      </c>
      <c r="K183" s="195">
        <f t="shared" si="15"/>
        <v>73.53333333333333</v>
      </c>
    </row>
    <row r="184" spans="1:11" ht="14.25">
      <c r="A184" s="86" t="s">
        <v>262</v>
      </c>
      <c r="B184" s="31">
        <v>902</v>
      </c>
      <c r="C184" s="30">
        <v>11</v>
      </c>
      <c r="D184" s="30" t="s">
        <v>79</v>
      </c>
      <c r="E184" s="30" t="s">
        <v>260</v>
      </c>
      <c r="F184" s="32"/>
      <c r="G184" s="198">
        <f t="shared" si="15"/>
        <v>1500</v>
      </c>
      <c r="H184" s="202"/>
      <c r="I184" s="202"/>
      <c r="J184" s="198">
        <f t="shared" si="15"/>
        <v>1103</v>
      </c>
      <c r="K184" s="198">
        <f t="shared" si="15"/>
        <v>73.53333333333333</v>
      </c>
    </row>
    <row r="185" spans="1:11" ht="15" thickBot="1">
      <c r="A185" s="146" t="s">
        <v>185</v>
      </c>
      <c r="B185" s="42" t="s">
        <v>91</v>
      </c>
      <c r="C185" s="43" t="s">
        <v>121</v>
      </c>
      <c r="D185" s="43" t="s">
        <v>79</v>
      </c>
      <c r="E185" s="43" t="s">
        <v>260</v>
      </c>
      <c r="F185" s="44" t="s">
        <v>182</v>
      </c>
      <c r="G185" s="197">
        <v>1500</v>
      </c>
      <c r="H185" s="202"/>
      <c r="I185" s="202"/>
      <c r="J185" s="197">
        <v>1103</v>
      </c>
      <c r="K185" s="197">
        <f>J185/G185*100</f>
        <v>73.53333333333333</v>
      </c>
    </row>
    <row r="186" spans="1:11" ht="13.5">
      <c r="A186" s="68" t="s">
        <v>206</v>
      </c>
      <c r="B186" s="26">
        <v>902</v>
      </c>
      <c r="C186" s="27">
        <v>11</v>
      </c>
      <c r="D186" s="27" t="s">
        <v>79</v>
      </c>
      <c r="E186" s="27" t="s">
        <v>25</v>
      </c>
      <c r="F186" s="28"/>
      <c r="G186" s="200">
        <f t="shared" si="15"/>
        <v>591.3</v>
      </c>
      <c r="H186" s="195">
        <f t="shared" si="15"/>
        <v>690.5</v>
      </c>
      <c r="I186" s="195">
        <f t="shared" si="15"/>
        <v>0</v>
      </c>
      <c r="J186" s="200">
        <f t="shared" si="15"/>
        <v>590.51639</v>
      </c>
      <c r="K186" s="200">
        <f t="shared" si="15"/>
        <v>99.86747674615255</v>
      </c>
    </row>
    <row r="187" spans="1:11" ht="25.5">
      <c r="A187" s="86" t="s">
        <v>207</v>
      </c>
      <c r="B187" s="31">
        <v>902</v>
      </c>
      <c r="C187" s="30">
        <v>11</v>
      </c>
      <c r="D187" s="30" t="s">
        <v>79</v>
      </c>
      <c r="E187" s="30" t="s">
        <v>205</v>
      </c>
      <c r="F187" s="32"/>
      <c r="G187" s="198">
        <f t="shared" si="15"/>
        <v>591.3</v>
      </c>
      <c r="H187" s="198">
        <f t="shared" si="15"/>
        <v>690.5</v>
      </c>
      <c r="I187" s="198">
        <f t="shared" si="15"/>
        <v>0</v>
      </c>
      <c r="J187" s="198">
        <f t="shared" si="15"/>
        <v>590.51639</v>
      </c>
      <c r="K187" s="198">
        <f t="shared" si="15"/>
        <v>99.86747674615255</v>
      </c>
    </row>
    <row r="188" spans="1:11" ht="15" customHeight="1" thickBot="1">
      <c r="A188" s="128" t="s">
        <v>185</v>
      </c>
      <c r="B188" s="42" t="s">
        <v>91</v>
      </c>
      <c r="C188" s="43" t="s">
        <v>121</v>
      </c>
      <c r="D188" s="43" t="s">
        <v>79</v>
      </c>
      <c r="E188" s="43" t="s">
        <v>205</v>
      </c>
      <c r="F188" s="44" t="s">
        <v>182</v>
      </c>
      <c r="G188" s="199">
        <v>591.3</v>
      </c>
      <c r="H188" s="199">
        <v>690.5</v>
      </c>
      <c r="I188" s="199">
        <v>0</v>
      </c>
      <c r="J188" s="199">
        <v>590.51639</v>
      </c>
      <c r="K188" s="199">
        <f>J188/G188*100</f>
        <v>99.86747674615255</v>
      </c>
    </row>
    <row r="189" spans="1:11" ht="16.5" thickBot="1">
      <c r="A189" s="88" t="s">
        <v>19</v>
      </c>
      <c r="B189" s="224"/>
      <c r="C189" s="225"/>
      <c r="D189" s="225"/>
      <c r="E189" s="225"/>
      <c r="F189" s="226"/>
      <c r="G189" s="193">
        <f>G62+G103+G126+G149+G154+G181+G96+G144</f>
        <v>95520.54407</v>
      </c>
      <c r="H189" s="193">
        <f>H62+H103+H126+H149+H154+H181+H96+H144</f>
        <v>83441.96641</v>
      </c>
      <c r="I189" s="193">
        <f>I62+I103+I126+I149+I154+I181+I96+I144</f>
        <v>87356.85243</v>
      </c>
      <c r="J189" s="193">
        <f>J62+J103+J126+J149+J154+J181+J96+J144</f>
        <v>92115.30543</v>
      </c>
      <c r="K189" s="183">
        <f>J189/G189*100</f>
        <v>96.43507198042698</v>
      </c>
    </row>
    <row r="190" spans="1:7" ht="18.75" customHeight="1" thickBot="1">
      <c r="A190" s="227" t="s">
        <v>122</v>
      </c>
      <c r="B190" s="228"/>
      <c r="C190" s="228"/>
      <c r="D190" s="228"/>
      <c r="E190" s="228"/>
      <c r="F190" s="228"/>
      <c r="G190" s="229"/>
    </row>
    <row r="191" spans="1:11" ht="16.5" thickBot="1">
      <c r="A191" s="116" t="s">
        <v>180</v>
      </c>
      <c r="B191" s="130">
        <v>902</v>
      </c>
      <c r="C191" s="118" t="s">
        <v>79</v>
      </c>
      <c r="D191" s="118" t="s">
        <v>80</v>
      </c>
      <c r="E191" s="118"/>
      <c r="F191" s="131"/>
      <c r="G191" s="193">
        <f>G192+G202</f>
        <v>5368.1813999999995</v>
      </c>
      <c r="H191" s="22">
        <f>H192+H202</f>
        <v>4305.21</v>
      </c>
      <c r="I191" s="22">
        <f>I192+I202</f>
        <v>4543.85</v>
      </c>
      <c r="J191" s="193">
        <f>J192+J202</f>
        <v>4335.3523000000005</v>
      </c>
      <c r="K191" s="193">
        <f>J191/G191*100</f>
        <v>80.7601676798776</v>
      </c>
    </row>
    <row r="192" spans="1:11" ht="42.75">
      <c r="A192" s="137" t="s">
        <v>38</v>
      </c>
      <c r="B192" s="90">
        <v>902</v>
      </c>
      <c r="C192" s="91" t="s">
        <v>79</v>
      </c>
      <c r="D192" s="91" t="s">
        <v>85</v>
      </c>
      <c r="E192" s="91"/>
      <c r="F192" s="92"/>
      <c r="G192" s="194">
        <f>G193</f>
        <v>2899.43032</v>
      </c>
      <c r="H192" s="138">
        <f>H193</f>
        <v>2429.7</v>
      </c>
      <c r="I192" s="138">
        <f>I193</f>
        <v>2502.3</v>
      </c>
      <c r="J192" s="194">
        <f>J193</f>
        <v>2523.30406</v>
      </c>
      <c r="K192" s="194">
        <f>K193</f>
        <v>87.02758064556626</v>
      </c>
    </row>
    <row r="193" spans="1:11" ht="40.5">
      <c r="A193" s="78" t="s">
        <v>6</v>
      </c>
      <c r="B193" s="31">
        <v>902</v>
      </c>
      <c r="C193" s="30" t="s">
        <v>79</v>
      </c>
      <c r="D193" s="30" t="s">
        <v>85</v>
      </c>
      <c r="E193" s="30" t="s">
        <v>7</v>
      </c>
      <c r="F193" s="32"/>
      <c r="G193" s="195">
        <f>G194+G198</f>
        <v>2899.43032</v>
      </c>
      <c r="H193" s="15">
        <f>H194+H198</f>
        <v>2429.7</v>
      </c>
      <c r="I193" s="15">
        <f>I194+I198</f>
        <v>2502.3</v>
      </c>
      <c r="J193" s="195">
        <f>J194+J198</f>
        <v>2523.30406</v>
      </c>
      <c r="K193" s="195">
        <f aca="true" t="shared" si="16" ref="K193:K200">J193/G193*100</f>
        <v>87.02758064556626</v>
      </c>
    </row>
    <row r="194" spans="1:11" ht="13.5">
      <c r="A194" s="86" t="s">
        <v>8</v>
      </c>
      <c r="B194" s="31">
        <v>902</v>
      </c>
      <c r="C194" s="30" t="s">
        <v>79</v>
      </c>
      <c r="D194" s="30" t="s">
        <v>85</v>
      </c>
      <c r="E194" s="30" t="s">
        <v>9</v>
      </c>
      <c r="F194" s="32"/>
      <c r="G194" s="198">
        <f>G195+G196+G197</f>
        <v>1321.36368</v>
      </c>
      <c r="H194" s="19">
        <f>H195+H196+H197</f>
        <v>1046.5</v>
      </c>
      <c r="I194" s="19">
        <f>I195+I196+I197</f>
        <v>1092.5</v>
      </c>
      <c r="J194" s="198">
        <f>J195+J196+J197</f>
        <v>1004.12763</v>
      </c>
      <c r="K194" s="198">
        <f t="shared" si="16"/>
        <v>75.99176859469907</v>
      </c>
    </row>
    <row r="195" spans="1:11" ht="12.75">
      <c r="A195" s="111" t="s">
        <v>184</v>
      </c>
      <c r="B195" s="73">
        <v>902</v>
      </c>
      <c r="C195" s="61" t="s">
        <v>79</v>
      </c>
      <c r="D195" s="61" t="s">
        <v>85</v>
      </c>
      <c r="E195" s="61" t="s">
        <v>9</v>
      </c>
      <c r="F195" s="74" t="s">
        <v>181</v>
      </c>
      <c r="G195" s="196">
        <v>726.3461</v>
      </c>
      <c r="H195" s="16">
        <v>523.25</v>
      </c>
      <c r="I195" s="16">
        <v>546.25</v>
      </c>
      <c r="J195" s="196">
        <v>589.73686</v>
      </c>
      <c r="K195" s="196">
        <f t="shared" si="16"/>
        <v>81.19226633143622</v>
      </c>
    </row>
    <row r="196" spans="1:11" ht="12.75">
      <c r="A196" s="53" t="s">
        <v>185</v>
      </c>
      <c r="B196" s="73">
        <v>902</v>
      </c>
      <c r="C196" s="61" t="s">
        <v>79</v>
      </c>
      <c r="D196" s="61" t="s">
        <v>85</v>
      </c>
      <c r="E196" s="61" t="s">
        <v>9</v>
      </c>
      <c r="F196" s="74" t="s">
        <v>182</v>
      </c>
      <c r="G196" s="196">
        <v>595</v>
      </c>
      <c r="H196" s="16">
        <v>468.65</v>
      </c>
      <c r="I196" s="16">
        <v>489.25</v>
      </c>
      <c r="J196" s="196">
        <v>414.37319</v>
      </c>
      <c r="K196" s="196">
        <f t="shared" si="16"/>
        <v>69.64255294117648</v>
      </c>
    </row>
    <row r="197" spans="1:11" ht="12.75">
      <c r="A197" s="53" t="s">
        <v>186</v>
      </c>
      <c r="B197" s="73">
        <v>902</v>
      </c>
      <c r="C197" s="61" t="s">
        <v>79</v>
      </c>
      <c r="D197" s="61" t="s">
        <v>85</v>
      </c>
      <c r="E197" s="61" t="s">
        <v>9</v>
      </c>
      <c r="F197" s="74" t="s">
        <v>183</v>
      </c>
      <c r="G197" s="196">
        <v>0.01758</v>
      </c>
      <c r="H197" s="16">
        <v>54.6</v>
      </c>
      <c r="I197" s="16">
        <v>57</v>
      </c>
      <c r="J197" s="196">
        <v>0.01758</v>
      </c>
      <c r="K197" s="196">
        <f t="shared" si="16"/>
        <v>100</v>
      </c>
    </row>
    <row r="198" spans="1:11" ht="14.25" customHeight="1">
      <c r="A198" s="85" t="s">
        <v>264</v>
      </c>
      <c r="B198" s="26">
        <v>902</v>
      </c>
      <c r="C198" s="27" t="s">
        <v>79</v>
      </c>
      <c r="D198" s="27" t="s">
        <v>85</v>
      </c>
      <c r="E198" s="27" t="s">
        <v>263</v>
      </c>
      <c r="F198" s="28"/>
      <c r="G198" s="203">
        <f>G199+G200+G201</f>
        <v>1578.06664</v>
      </c>
      <c r="H198" s="18">
        <f>H199+H200+H201</f>
        <v>1383.2</v>
      </c>
      <c r="I198" s="18">
        <f>I199+I200+I201</f>
        <v>1409.8</v>
      </c>
      <c r="J198" s="203">
        <f>J199+J200+J201</f>
        <v>1519.17643</v>
      </c>
      <c r="K198" s="203">
        <f t="shared" si="16"/>
        <v>96.26820512472148</v>
      </c>
    </row>
    <row r="199" spans="1:11" ht="12.75">
      <c r="A199" s="111" t="s">
        <v>184</v>
      </c>
      <c r="B199" s="96">
        <v>902</v>
      </c>
      <c r="C199" s="66" t="s">
        <v>79</v>
      </c>
      <c r="D199" s="66" t="s">
        <v>85</v>
      </c>
      <c r="E199" s="66" t="s">
        <v>263</v>
      </c>
      <c r="F199" s="97" t="s">
        <v>181</v>
      </c>
      <c r="G199" s="199">
        <v>1440.06664</v>
      </c>
      <c r="H199" s="21">
        <v>1275.82</v>
      </c>
      <c r="I199" s="21">
        <v>1331.9</v>
      </c>
      <c r="J199" s="199">
        <v>1432.63943</v>
      </c>
      <c r="K199" s="201">
        <f t="shared" si="16"/>
        <v>99.48424539575473</v>
      </c>
    </row>
    <row r="200" spans="1:11" ht="13.5" thickBot="1">
      <c r="A200" s="53" t="s">
        <v>185</v>
      </c>
      <c r="B200" s="73">
        <v>902</v>
      </c>
      <c r="C200" s="61" t="s">
        <v>79</v>
      </c>
      <c r="D200" s="61" t="s">
        <v>85</v>
      </c>
      <c r="E200" s="61" t="s">
        <v>263</v>
      </c>
      <c r="F200" s="74" t="s">
        <v>182</v>
      </c>
      <c r="G200" s="196">
        <v>138</v>
      </c>
      <c r="H200" s="16">
        <v>70.98</v>
      </c>
      <c r="I200" s="16">
        <v>74.1</v>
      </c>
      <c r="J200" s="196">
        <v>86.537</v>
      </c>
      <c r="K200" s="201">
        <f t="shared" si="16"/>
        <v>62.707971014492756</v>
      </c>
    </row>
    <row r="201" spans="1:11" ht="13.5" hidden="1" thickBot="1">
      <c r="A201" s="53" t="s">
        <v>186</v>
      </c>
      <c r="B201" s="33">
        <v>902</v>
      </c>
      <c r="C201" s="34" t="s">
        <v>79</v>
      </c>
      <c r="D201" s="34" t="s">
        <v>85</v>
      </c>
      <c r="E201" s="34" t="s">
        <v>263</v>
      </c>
      <c r="F201" s="35" t="s">
        <v>183</v>
      </c>
      <c r="G201" s="204">
        <v>0</v>
      </c>
      <c r="H201" s="37">
        <v>36.4</v>
      </c>
      <c r="I201" s="37">
        <v>3.8</v>
      </c>
      <c r="J201" s="204">
        <v>0</v>
      </c>
      <c r="K201" s="204">
        <v>0</v>
      </c>
    </row>
    <row r="202" spans="1:11" ht="27" customHeight="1">
      <c r="A202" s="137" t="s">
        <v>39</v>
      </c>
      <c r="B202" s="90" t="s">
        <v>91</v>
      </c>
      <c r="C202" s="91" t="s">
        <v>79</v>
      </c>
      <c r="D202" s="91" t="s">
        <v>82</v>
      </c>
      <c r="E202" s="91"/>
      <c r="F202" s="92"/>
      <c r="G202" s="194">
        <f aca="true" t="shared" si="17" ref="G202:K203">G203</f>
        <v>2468.75108</v>
      </c>
      <c r="H202" s="138">
        <f t="shared" si="17"/>
        <v>1875.51</v>
      </c>
      <c r="I202" s="138">
        <f t="shared" si="17"/>
        <v>2041.55</v>
      </c>
      <c r="J202" s="194">
        <f t="shared" si="17"/>
        <v>1812.04824</v>
      </c>
      <c r="K202" s="194">
        <f t="shared" si="17"/>
        <v>73.39939026983636</v>
      </c>
    </row>
    <row r="203" spans="1:11" ht="40.5">
      <c r="A203" s="78" t="s">
        <v>6</v>
      </c>
      <c r="B203" s="31">
        <v>902</v>
      </c>
      <c r="C203" s="30" t="s">
        <v>79</v>
      </c>
      <c r="D203" s="30" t="s">
        <v>82</v>
      </c>
      <c r="E203" s="30" t="s">
        <v>7</v>
      </c>
      <c r="F203" s="32"/>
      <c r="G203" s="195">
        <f t="shared" si="17"/>
        <v>2468.75108</v>
      </c>
      <c r="H203" s="15">
        <f t="shared" si="17"/>
        <v>1875.51</v>
      </c>
      <c r="I203" s="15">
        <f t="shared" si="17"/>
        <v>2041.55</v>
      </c>
      <c r="J203" s="195">
        <f t="shared" si="17"/>
        <v>1812.04824</v>
      </c>
      <c r="K203" s="195">
        <f t="shared" si="17"/>
        <v>73.39939026983636</v>
      </c>
    </row>
    <row r="204" spans="1:11" ht="12.75">
      <c r="A204" s="72" t="s">
        <v>8</v>
      </c>
      <c r="B204" s="79">
        <v>902</v>
      </c>
      <c r="C204" s="55" t="s">
        <v>79</v>
      </c>
      <c r="D204" s="55" t="s">
        <v>82</v>
      </c>
      <c r="E204" s="55" t="s">
        <v>9</v>
      </c>
      <c r="F204" s="80"/>
      <c r="G204" s="196">
        <f>G205+G206+G207</f>
        <v>2468.75108</v>
      </c>
      <c r="H204" s="16">
        <f>H205+H206+H207</f>
        <v>1875.51</v>
      </c>
      <c r="I204" s="16">
        <f>I205+I206+I207</f>
        <v>2041.55</v>
      </c>
      <c r="J204" s="196">
        <f>J205+J206+J207</f>
        <v>1812.04824</v>
      </c>
      <c r="K204" s="196">
        <f>J204/G204*100</f>
        <v>73.39939026983636</v>
      </c>
    </row>
    <row r="205" spans="1:11" ht="12.75">
      <c r="A205" s="111" t="s">
        <v>184</v>
      </c>
      <c r="B205" s="96">
        <v>902</v>
      </c>
      <c r="C205" s="66" t="s">
        <v>79</v>
      </c>
      <c r="D205" s="66" t="s">
        <v>82</v>
      </c>
      <c r="E205" s="66" t="s">
        <v>9</v>
      </c>
      <c r="F205" s="97" t="s">
        <v>181</v>
      </c>
      <c r="G205" s="199">
        <v>2102.86047</v>
      </c>
      <c r="H205" s="21">
        <v>1566.11</v>
      </c>
      <c r="I205" s="21">
        <v>1718.55</v>
      </c>
      <c r="J205" s="199">
        <v>1639.8623</v>
      </c>
      <c r="K205" s="196">
        <f>J205/G205*100</f>
        <v>77.98245881715586</v>
      </c>
    </row>
    <row r="206" spans="1:11" ht="13.5" thickBot="1">
      <c r="A206" s="53" t="s">
        <v>185</v>
      </c>
      <c r="B206" s="73">
        <v>902</v>
      </c>
      <c r="C206" s="61" t="s">
        <v>79</v>
      </c>
      <c r="D206" s="61" t="s">
        <v>82</v>
      </c>
      <c r="E206" s="61" t="s">
        <v>9</v>
      </c>
      <c r="F206" s="74" t="s">
        <v>182</v>
      </c>
      <c r="G206" s="196">
        <v>365.89061</v>
      </c>
      <c r="H206" s="16">
        <v>304.85</v>
      </c>
      <c r="I206" s="16">
        <v>318.25</v>
      </c>
      <c r="J206" s="196">
        <v>172.18594</v>
      </c>
      <c r="K206" s="196">
        <f>J206/G206*100</f>
        <v>47.05940390216628</v>
      </c>
    </row>
    <row r="207" spans="1:11" ht="13.5" hidden="1" thickBot="1">
      <c r="A207" s="53" t="s">
        <v>186</v>
      </c>
      <c r="B207" s="33">
        <v>902</v>
      </c>
      <c r="C207" s="34" t="s">
        <v>79</v>
      </c>
      <c r="D207" s="34" t="s">
        <v>82</v>
      </c>
      <c r="E207" s="34" t="s">
        <v>9</v>
      </c>
      <c r="F207" s="35" t="s">
        <v>183</v>
      </c>
      <c r="G207" s="204">
        <v>0</v>
      </c>
      <c r="H207" s="37">
        <v>4.55</v>
      </c>
      <c r="I207" s="37">
        <v>4.75</v>
      </c>
      <c r="J207" s="204">
        <v>0</v>
      </c>
      <c r="K207" s="204">
        <v>0</v>
      </c>
    </row>
    <row r="208" spans="1:11" ht="16.5" thickBot="1">
      <c r="A208" s="116" t="s">
        <v>227</v>
      </c>
      <c r="B208" s="130" t="s">
        <v>91</v>
      </c>
      <c r="C208" s="118">
        <v>10</v>
      </c>
      <c r="D208" s="118" t="s">
        <v>80</v>
      </c>
      <c r="E208" s="118"/>
      <c r="F208" s="131"/>
      <c r="G208" s="193">
        <f aca="true" t="shared" si="18" ref="G208:K211">G209</f>
        <v>81.8</v>
      </c>
      <c r="H208" s="22">
        <f t="shared" si="18"/>
        <v>76.44</v>
      </c>
      <c r="I208" s="22">
        <f t="shared" si="18"/>
        <v>84.55</v>
      </c>
      <c r="J208" s="193">
        <f t="shared" si="18"/>
        <v>79.749</v>
      </c>
      <c r="K208" s="193">
        <f t="shared" si="18"/>
        <v>97.49266503667482</v>
      </c>
    </row>
    <row r="209" spans="1:11" ht="14.25">
      <c r="A209" s="137" t="s">
        <v>31</v>
      </c>
      <c r="B209" s="90">
        <v>902</v>
      </c>
      <c r="C209" s="91">
        <v>10</v>
      </c>
      <c r="D209" s="91" t="s">
        <v>79</v>
      </c>
      <c r="E209" s="91"/>
      <c r="F209" s="92"/>
      <c r="G209" s="194">
        <f t="shared" si="18"/>
        <v>81.8</v>
      </c>
      <c r="H209" s="138">
        <f t="shared" si="18"/>
        <v>76.44</v>
      </c>
      <c r="I209" s="138">
        <f t="shared" si="18"/>
        <v>84.55</v>
      </c>
      <c r="J209" s="194">
        <f t="shared" si="18"/>
        <v>79.749</v>
      </c>
      <c r="K209" s="194">
        <f t="shared" si="18"/>
        <v>97.49266503667482</v>
      </c>
    </row>
    <row r="210" spans="1:11" ht="13.5">
      <c r="A210" s="78" t="s">
        <v>108</v>
      </c>
      <c r="B210" s="31">
        <v>902</v>
      </c>
      <c r="C210" s="30">
        <v>10</v>
      </c>
      <c r="D210" s="30" t="s">
        <v>79</v>
      </c>
      <c r="E210" s="30" t="s">
        <v>107</v>
      </c>
      <c r="F210" s="32"/>
      <c r="G210" s="195">
        <f t="shared" si="18"/>
        <v>81.8</v>
      </c>
      <c r="H210" s="15">
        <f t="shared" si="18"/>
        <v>76.44</v>
      </c>
      <c r="I210" s="15">
        <f t="shared" si="18"/>
        <v>84.55</v>
      </c>
      <c r="J210" s="195">
        <f t="shared" si="18"/>
        <v>79.749</v>
      </c>
      <c r="K210" s="195">
        <f t="shared" si="18"/>
        <v>97.49266503667482</v>
      </c>
    </row>
    <row r="211" spans="1:11" ht="29.25" customHeight="1">
      <c r="A211" s="72" t="s">
        <v>110</v>
      </c>
      <c r="B211" s="79">
        <v>902</v>
      </c>
      <c r="C211" s="55">
        <v>10</v>
      </c>
      <c r="D211" s="55" t="s">
        <v>79</v>
      </c>
      <c r="E211" s="55" t="s">
        <v>109</v>
      </c>
      <c r="F211" s="80"/>
      <c r="G211" s="196">
        <f t="shared" si="18"/>
        <v>81.8</v>
      </c>
      <c r="H211" s="16">
        <f t="shared" si="18"/>
        <v>76.44</v>
      </c>
      <c r="I211" s="16">
        <f t="shared" si="18"/>
        <v>84.55</v>
      </c>
      <c r="J211" s="196">
        <f t="shared" si="18"/>
        <v>79.749</v>
      </c>
      <c r="K211" s="196">
        <f t="shared" si="18"/>
        <v>97.49266503667482</v>
      </c>
    </row>
    <row r="212" spans="1:11" ht="13.5" thickBot="1">
      <c r="A212" s="75" t="s">
        <v>203</v>
      </c>
      <c r="B212" s="42">
        <v>902</v>
      </c>
      <c r="C212" s="43">
        <v>10</v>
      </c>
      <c r="D212" s="43" t="s">
        <v>79</v>
      </c>
      <c r="E212" s="43" t="s">
        <v>109</v>
      </c>
      <c r="F212" s="44" t="s">
        <v>202</v>
      </c>
      <c r="G212" s="197">
        <v>81.8</v>
      </c>
      <c r="H212" s="17">
        <v>76.44</v>
      </c>
      <c r="I212" s="17">
        <v>84.55</v>
      </c>
      <c r="J212" s="197">
        <v>79.749</v>
      </c>
      <c r="K212" s="197">
        <f>J212/G212*100</f>
        <v>97.49266503667482</v>
      </c>
    </row>
    <row r="213" spans="1:11" ht="16.5" thickBot="1">
      <c r="A213" s="88" t="s">
        <v>19</v>
      </c>
      <c r="B213" s="230"/>
      <c r="C213" s="231"/>
      <c r="D213" s="231"/>
      <c r="E213" s="231"/>
      <c r="F213" s="232"/>
      <c r="G213" s="193">
        <f>G191+G208</f>
        <v>5449.9814</v>
      </c>
      <c r="H213" s="22">
        <f>H191+H208</f>
        <v>4381.65</v>
      </c>
      <c r="I213" s="22">
        <f>I191+I208</f>
        <v>4628.400000000001</v>
      </c>
      <c r="J213" s="193">
        <f>J191+J208</f>
        <v>4415.1013</v>
      </c>
      <c r="K213" s="193">
        <f>J213/G213*100</f>
        <v>81.01130950648749</v>
      </c>
    </row>
    <row r="214" spans="1:7" ht="18" thickBot="1">
      <c r="A214" s="233" t="s">
        <v>295</v>
      </c>
      <c r="B214" s="234"/>
      <c r="C214" s="234"/>
      <c r="D214" s="234"/>
      <c r="E214" s="234"/>
      <c r="F214" s="234"/>
      <c r="G214" s="235"/>
    </row>
    <row r="215" spans="1:11" ht="32.25" thickBot="1">
      <c r="A215" s="116" t="s">
        <v>221</v>
      </c>
      <c r="B215" s="130" t="s">
        <v>123</v>
      </c>
      <c r="C215" s="118" t="s">
        <v>85</v>
      </c>
      <c r="D215" s="118" t="s">
        <v>80</v>
      </c>
      <c r="E215" s="118"/>
      <c r="F215" s="131"/>
      <c r="G215" s="193">
        <f aca="true" t="shared" si="19" ref="G215:K217">G216</f>
        <v>145</v>
      </c>
      <c r="H215" s="193">
        <f t="shared" si="19"/>
        <v>350</v>
      </c>
      <c r="I215" s="193">
        <f t="shared" si="19"/>
        <v>295</v>
      </c>
      <c r="J215" s="193">
        <f t="shared" si="19"/>
        <v>144.996</v>
      </c>
      <c r="K215" s="193">
        <f t="shared" si="19"/>
        <v>99.99724137931035</v>
      </c>
    </row>
    <row r="216" spans="1:11" ht="14.25">
      <c r="A216" s="137" t="s">
        <v>160</v>
      </c>
      <c r="B216" s="90" t="s">
        <v>123</v>
      </c>
      <c r="C216" s="91" t="s">
        <v>85</v>
      </c>
      <c r="D216" s="91" t="s">
        <v>86</v>
      </c>
      <c r="E216" s="91"/>
      <c r="F216" s="92"/>
      <c r="G216" s="194">
        <f t="shared" si="19"/>
        <v>145</v>
      </c>
      <c r="H216" s="194">
        <f t="shared" si="19"/>
        <v>350</v>
      </c>
      <c r="I216" s="194">
        <f t="shared" si="19"/>
        <v>295</v>
      </c>
      <c r="J216" s="194">
        <f t="shared" si="19"/>
        <v>144.996</v>
      </c>
      <c r="K216" s="194">
        <f t="shared" si="19"/>
        <v>99.99724137931035</v>
      </c>
    </row>
    <row r="217" spans="1:11" ht="13.5">
      <c r="A217" s="78" t="s">
        <v>24</v>
      </c>
      <c r="B217" s="31" t="s">
        <v>123</v>
      </c>
      <c r="C217" s="30" t="s">
        <v>85</v>
      </c>
      <c r="D217" s="30" t="s">
        <v>86</v>
      </c>
      <c r="E217" s="30" t="s">
        <v>25</v>
      </c>
      <c r="F217" s="32"/>
      <c r="G217" s="195">
        <f t="shared" si="19"/>
        <v>145</v>
      </c>
      <c r="H217" s="195">
        <f t="shared" si="19"/>
        <v>350</v>
      </c>
      <c r="I217" s="195">
        <f t="shared" si="19"/>
        <v>295</v>
      </c>
      <c r="J217" s="195">
        <f t="shared" si="19"/>
        <v>144.996</v>
      </c>
      <c r="K217" s="195">
        <f>J217/G217*100</f>
        <v>99.99724137931035</v>
      </c>
    </row>
    <row r="218" spans="1:11" ht="29.25" customHeight="1">
      <c r="A218" s="142" t="s">
        <v>208</v>
      </c>
      <c r="B218" s="31" t="s">
        <v>123</v>
      </c>
      <c r="C218" s="30" t="s">
        <v>85</v>
      </c>
      <c r="D218" s="30" t="s">
        <v>86</v>
      </c>
      <c r="E218" s="30" t="s">
        <v>161</v>
      </c>
      <c r="F218" s="32"/>
      <c r="G218" s="198">
        <f>G219+G220</f>
        <v>145</v>
      </c>
      <c r="H218" s="198">
        <f>H219</f>
        <v>350</v>
      </c>
      <c r="I218" s="198">
        <f>I219</f>
        <v>295</v>
      </c>
      <c r="J218" s="198">
        <f>J219+J220</f>
        <v>144.996</v>
      </c>
      <c r="K218" s="196">
        <f>J218/G218*100</f>
        <v>99.99724137931035</v>
      </c>
    </row>
    <row r="219" spans="1:11" ht="12.75">
      <c r="A219" s="72" t="s">
        <v>185</v>
      </c>
      <c r="B219" s="73" t="s">
        <v>123</v>
      </c>
      <c r="C219" s="61" t="s">
        <v>85</v>
      </c>
      <c r="D219" s="61" t="s">
        <v>86</v>
      </c>
      <c r="E219" s="61" t="s">
        <v>161</v>
      </c>
      <c r="F219" s="74" t="s">
        <v>182</v>
      </c>
      <c r="G219" s="196">
        <v>136.71</v>
      </c>
      <c r="H219" s="196">
        <v>350</v>
      </c>
      <c r="I219" s="196">
        <v>295</v>
      </c>
      <c r="J219" s="196">
        <v>136.7081</v>
      </c>
      <c r="K219" s="196">
        <f>J219/G219*100</f>
        <v>99.99861019676688</v>
      </c>
    </row>
    <row r="220" spans="1:11" ht="13.5" thickBot="1">
      <c r="A220" s="75" t="s">
        <v>210</v>
      </c>
      <c r="B220" s="73" t="s">
        <v>123</v>
      </c>
      <c r="C220" s="61" t="s">
        <v>85</v>
      </c>
      <c r="D220" s="61" t="s">
        <v>86</v>
      </c>
      <c r="E220" s="61" t="s">
        <v>161</v>
      </c>
      <c r="F220" s="74" t="s">
        <v>209</v>
      </c>
      <c r="G220" s="196">
        <v>8.29</v>
      </c>
      <c r="H220" s="212"/>
      <c r="I220" s="212"/>
      <c r="J220" s="196">
        <v>8.2879</v>
      </c>
      <c r="K220" s="196">
        <f>J220/G220*100</f>
        <v>99.97466827503018</v>
      </c>
    </row>
    <row r="221" spans="1:11" ht="16.5" thickBot="1">
      <c r="A221" s="116" t="s">
        <v>223</v>
      </c>
      <c r="B221" s="130" t="s">
        <v>123</v>
      </c>
      <c r="C221" s="118" t="s">
        <v>90</v>
      </c>
      <c r="D221" s="118" t="s">
        <v>80</v>
      </c>
      <c r="E221" s="118"/>
      <c r="F221" s="131"/>
      <c r="G221" s="193">
        <f>G222</f>
        <v>1640.85931</v>
      </c>
      <c r="H221" s="212"/>
      <c r="I221" s="212"/>
      <c r="J221" s="193">
        <f>J222</f>
        <v>1638.9190600000002</v>
      </c>
      <c r="K221" s="193">
        <f>K222</f>
        <v>99.88175403045372</v>
      </c>
    </row>
    <row r="222" spans="1:11" ht="14.25">
      <c r="A222" s="137" t="s">
        <v>28</v>
      </c>
      <c r="B222" s="90" t="s">
        <v>123</v>
      </c>
      <c r="C222" s="91" t="s">
        <v>90</v>
      </c>
      <c r="D222" s="91" t="s">
        <v>86</v>
      </c>
      <c r="E222" s="91"/>
      <c r="F222" s="92"/>
      <c r="G222" s="194">
        <f>G223</f>
        <v>1640.85931</v>
      </c>
      <c r="H222" s="212"/>
      <c r="I222" s="212"/>
      <c r="J222" s="194">
        <f>J223</f>
        <v>1638.9190600000002</v>
      </c>
      <c r="K222" s="217">
        <f>J222/G222*100</f>
        <v>99.88175403045372</v>
      </c>
    </row>
    <row r="223" spans="1:11" ht="13.5">
      <c r="A223" s="78" t="s">
        <v>24</v>
      </c>
      <c r="B223" s="31" t="s">
        <v>123</v>
      </c>
      <c r="C223" s="30" t="s">
        <v>90</v>
      </c>
      <c r="D223" s="30" t="s">
        <v>86</v>
      </c>
      <c r="E223" s="30" t="s">
        <v>25</v>
      </c>
      <c r="F223" s="32"/>
      <c r="G223" s="195">
        <f>G224+G226</f>
        <v>1640.85931</v>
      </c>
      <c r="H223" s="212"/>
      <c r="I223" s="212"/>
      <c r="J223" s="195">
        <f>J224+J226</f>
        <v>1638.9190600000002</v>
      </c>
      <c r="K223" s="195">
        <f>J223/G223*100</f>
        <v>99.88175403045372</v>
      </c>
    </row>
    <row r="224" spans="1:11" ht="25.5">
      <c r="A224" s="142" t="s">
        <v>197</v>
      </c>
      <c r="B224" s="31" t="s">
        <v>123</v>
      </c>
      <c r="C224" s="30" t="s">
        <v>90</v>
      </c>
      <c r="D224" s="30" t="s">
        <v>86</v>
      </c>
      <c r="E224" s="30" t="s">
        <v>105</v>
      </c>
      <c r="F224" s="32"/>
      <c r="G224" s="198">
        <f>G225</f>
        <v>1053.10931</v>
      </c>
      <c r="H224" s="212"/>
      <c r="I224" s="212"/>
      <c r="J224" s="198">
        <f>J225</f>
        <v>1053.10931</v>
      </c>
      <c r="K224" s="198">
        <f>K225</f>
        <v>100</v>
      </c>
    </row>
    <row r="225" spans="1:11" ht="12.75">
      <c r="A225" s="72" t="s">
        <v>210</v>
      </c>
      <c r="B225" s="73" t="s">
        <v>123</v>
      </c>
      <c r="C225" s="61" t="s">
        <v>90</v>
      </c>
      <c r="D225" s="61" t="s">
        <v>86</v>
      </c>
      <c r="E225" s="61" t="s">
        <v>105</v>
      </c>
      <c r="F225" s="74" t="s">
        <v>209</v>
      </c>
      <c r="G225" s="196">
        <v>1053.10931</v>
      </c>
      <c r="H225" s="212"/>
      <c r="I225" s="212"/>
      <c r="J225" s="196">
        <v>1053.10931</v>
      </c>
      <c r="K225" s="196">
        <f>J225/G225*100</f>
        <v>100</v>
      </c>
    </row>
    <row r="226" spans="1:11" ht="25.5">
      <c r="A226" s="86" t="s">
        <v>198</v>
      </c>
      <c r="B226" s="31" t="s">
        <v>123</v>
      </c>
      <c r="C226" s="30" t="s">
        <v>90</v>
      </c>
      <c r="D226" s="30" t="s">
        <v>86</v>
      </c>
      <c r="E226" s="30" t="s">
        <v>106</v>
      </c>
      <c r="F226" s="32"/>
      <c r="G226" s="198">
        <f>G227</f>
        <v>587.75</v>
      </c>
      <c r="H226" s="212"/>
      <c r="I226" s="212"/>
      <c r="J226" s="198">
        <f>J227</f>
        <v>585.80975</v>
      </c>
      <c r="K226" s="198">
        <f>K227</f>
        <v>99.66988515525308</v>
      </c>
    </row>
    <row r="227" spans="1:11" ht="13.5" thickBot="1">
      <c r="A227" s="75" t="s">
        <v>210</v>
      </c>
      <c r="B227" s="73" t="s">
        <v>123</v>
      </c>
      <c r="C227" s="61" t="s">
        <v>90</v>
      </c>
      <c r="D227" s="61" t="s">
        <v>86</v>
      </c>
      <c r="E227" s="61" t="s">
        <v>106</v>
      </c>
      <c r="F227" s="74" t="s">
        <v>209</v>
      </c>
      <c r="G227" s="196">
        <v>587.75</v>
      </c>
      <c r="H227" s="212"/>
      <c r="I227" s="212"/>
      <c r="J227" s="196">
        <v>585.80975</v>
      </c>
      <c r="K227" s="196">
        <f>J227/G227*100</f>
        <v>99.66988515525308</v>
      </c>
    </row>
    <row r="228" spans="1:11" ht="16.5" thickBot="1">
      <c r="A228" s="116" t="s">
        <v>225</v>
      </c>
      <c r="B228" s="132">
        <v>903</v>
      </c>
      <c r="C228" s="118" t="s">
        <v>83</v>
      </c>
      <c r="D228" s="118" t="s">
        <v>80</v>
      </c>
      <c r="E228" s="118"/>
      <c r="F228" s="131"/>
      <c r="G228" s="193">
        <f>G229+G243+G273+G281</f>
        <v>592540.5339599999</v>
      </c>
      <c r="H228" s="193">
        <f>H229+H243+H273+H281</f>
        <v>459112.05098</v>
      </c>
      <c r="I228" s="193">
        <f>I229+I243+I273+I281</f>
        <v>465392.67789000005</v>
      </c>
      <c r="J228" s="193">
        <f>J229+J243+J273+J281</f>
        <v>583824.3798100001</v>
      </c>
      <c r="K228" s="193">
        <f>J228/G228*100</f>
        <v>98.52901976312928</v>
      </c>
    </row>
    <row r="229" spans="1:11" ht="12.75" customHeight="1">
      <c r="A229" s="137" t="s">
        <v>40</v>
      </c>
      <c r="B229" s="90">
        <v>903</v>
      </c>
      <c r="C229" s="91" t="s">
        <v>83</v>
      </c>
      <c r="D229" s="91" t="s">
        <v>79</v>
      </c>
      <c r="E229" s="91"/>
      <c r="F229" s="92"/>
      <c r="G229" s="194">
        <f>G230+G236+G238+G234+G240</f>
        <v>142578.68320000003</v>
      </c>
      <c r="H229" s="194">
        <f aca="true" t="shared" si="20" ref="G229:J230">H230</f>
        <v>83678.78413</v>
      </c>
      <c r="I229" s="194">
        <f t="shared" si="20"/>
        <v>87173.43573000001</v>
      </c>
      <c r="J229" s="194">
        <f>J230+J236+J238+J234+J240</f>
        <v>137096.0689</v>
      </c>
      <c r="K229" s="194">
        <f>J229/G229*100</f>
        <v>96.15467461408002</v>
      </c>
    </row>
    <row r="230" spans="1:11" ht="13.5">
      <c r="A230" s="78" t="s">
        <v>41</v>
      </c>
      <c r="B230" s="31">
        <v>903</v>
      </c>
      <c r="C230" s="30" t="s">
        <v>83</v>
      </c>
      <c r="D230" s="30" t="s">
        <v>79</v>
      </c>
      <c r="E230" s="30" t="s">
        <v>42</v>
      </c>
      <c r="F230" s="32"/>
      <c r="G230" s="195">
        <f t="shared" si="20"/>
        <v>117948.47480000001</v>
      </c>
      <c r="H230" s="195">
        <f t="shared" si="20"/>
        <v>83678.78413</v>
      </c>
      <c r="I230" s="195">
        <f t="shared" si="20"/>
        <v>87173.43573000001</v>
      </c>
      <c r="J230" s="195">
        <f t="shared" si="20"/>
        <v>112465.86050000001</v>
      </c>
      <c r="K230" s="195">
        <f>J230/G230*100</f>
        <v>95.35168698934291</v>
      </c>
    </row>
    <row r="231" spans="1:11" ht="12.75">
      <c r="A231" s="72" t="s">
        <v>169</v>
      </c>
      <c r="B231" s="79">
        <v>903</v>
      </c>
      <c r="C231" s="55" t="s">
        <v>83</v>
      </c>
      <c r="D231" s="55" t="s">
        <v>79</v>
      </c>
      <c r="E231" s="55" t="s">
        <v>43</v>
      </c>
      <c r="F231" s="80"/>
      <c r="G231" s="196">
        <f>G232+G233</f>
        <v>117948.47480000001</v>
      </c>
      <c r="H231" s="196">
        <f>H232+H233</f>
        <v>83678.78413</v>
      </c>
      <c r="I231" s="196">
        <f>I232+I233</f>
        <v>87173.43573000001</v>
      </c>
      <c r="J231" s="196">
        <f>J232+J233</f>
        <v>112465.86050000001</v>
      </c>
      <c r="K231" s="196">
        <f>K232+K233</f>
        <v>195.34542803828253</v>
      </c>
    </row>
    <row r="232" spans="1:11" ht="12.75">
      <c r="A232" s="72" t="s">
        <v>203</v>
      </c>
      <c r="B232" s="73">
        <v>903</v>
      </c>
      <c r="C232" s="61" t="s">
        <v>83</v>
      </c>
      <c r="D232" s="61" t="s">
        <v>79</v>
      </c>
      <c r="E232" s="61" t="s">
        <v>43</v>
      </c>
      <c r="F232" s="74" t="s">
        <v>202</v>
      </c>
      <c r="G232" s="196">
        <v>158.604</v>
      </c>
      <c r="H232" s="196">
        <v>201.6</v>
      </c>
      <c r="I232" s="196">
        <v>201.6</v>
      </c>
      <c r="J232" s="196">
        <v>158.604</v>
      </c>
      <c r="K232" s="196">
        <f>J232/G232*100</f>
        <v>100</v>
      </c>
    </row>
    <row r="233" spans="1:11" ht="13.5" thickBot="1">
      <c r="A233" s="75" t="s">
        <v>210</v>
      </c>
      <c r="B233" s="42">
        <v>903</v>
      </c>
      <c r="C233" s="43" t="s">
        <v>83</v>
      </c>
      <c r="D233" s="43" t="s">
        <v>79</v>
      </c>
      <c r="E233" s="43" t="s">
        <v>43</v>
      </c>
      <c r="F233" s="44" t="s">
        <v>209</v>
      </c>
      <c r="G233" s="197">
        <v>117789.8708</v>
      </c>
      <c r="H233" s="197">
        <v>83477.18413</v>
      </c>
      <c r="I233" s="197">
        <v>86971.83573</v>
      </c>
      <c r="J233" s="197">
        <v>112307.2565</v>
      </c>
      <c r="K233" s="197">
        <f>J233/G233*100</f>
        <v>95.34542803828255</v>
      </c>
    </row>
    <row r="234" spans="1:11" ht="13.5">
      <c r="A234" s="218" t="s">
        <v>319</v>
      </c>
      <c r="B234" s="219">
        <v>903</v>
      </c>
      <c r="C234" s="220" t="s">
        <v>83</v>
      </c>
      <c r="D234" s="220" t="s">
        <v>79</v>
      </c>
      <c r="E234" s="220" t="s">
        <v>318</v>
      </c>
      <c r="F234" s="221"/>
      <c r="G234" s="222">
        <f>G235</f>
        <v>2933</v>
      </c>
      <c r="H234" s="223"/>
      <c r="I234" s="223"/>
      <c r="J234" s="222">
        <f>J235</f>
        <v>2933</v>
      </c>
      <c r="K234" s="222">
        <f>K235</f>
        <v>100</v>
      </c>
    </row>
    <row r="235" spans="1:11" ht="13.5" thickBot="1">
      <c r="A235" s="75" t="s">
        <v>210</v>
      </c>
      <c r="B235" s="42">
        <v>903</v>
      </c>
      <c r="C235" s="43" t="s">
        <v>83</v>
      </c>
      <c r="D235" s="43" t="s">
        <v>79</v>
      </c>
      <c r="E235" s="43" t="s">
        <v>318</v>
      </c>
      <c r="F235" s="44" t="s">
        <v>209</v>
      </c>
      <c r="G235" s="197">
        <v>2933</v>
      </c>
      <c r="H235" s="204"/>
      <c r="I235" s="204"/>
      <c r="J235" s="197">
        <v>2933</v>
      </c>
      <c r="K235" s="197">
        <f>J235/G235*100</f>
        <v>100</v>
      </c>
    </row>
    <row r="236" spans="1:11" ht="13.5">
      <c r="A236" s="86" t="s">
        <v>169</v>
      </c>
      <c r="B236" s="26">
        <v>903</v>
      </c>
      <c r="C236" s="27" t="s">
        <v>83</v>
      </c>
      <c r="D236" s="27" t="s">
        <v>79</v>
      </c>
      <c r="E236" s="27" t="s">
        <v>250</v>
      </c>
      <c r="F236" s="28"/>
      <c r="G236" s="203">
        <f>G237</f>
        <v>1243.78953</v>
      </c>
      <c r="H236" s="212"/>
      <c r="I236" s="212"/>
      <c r="J236" s="203">
        <f>J237</f>
        <v>1243.78953</v>
      </c>
      <c r="K236" s="203">
        <f>K237</f>
        <v>100</v>
      </c>
    </row>
    <row r="237" spans="1:11" ht="13.5" thickBot="1">
      <c r="A237" s="75" t="s">
        <v>210</v>
      </c>
      <c r="B237" s="42">
        <v>903</v>
      </c>
      <c r="C237" s="43" t="s">
        <v>83</v>
      </c>
      <c r="D237" s="43" t="s">
        <v>79</v>
      </c>
      <c r="E237" s="43" t="s">
        <v>250</v>
      </c>
      <c r="F237" s="44" t="s">
        <v>209</v>
      </c>
      <c r="G237" s="197">
        <v>1243.78953</v>
      </c>
      <c r="H237" s="204"/>
      <c r="I237" s="204"/>
      <c r="J237" s="197">
        <v>1243.78953</v>
      </c>
      <c r="K237" s="197">
        <f>J237/G237*100</f>
        <v>100</v>
      </c>
    </row>
    <row r="238" spans="1:11" ht="38.25">
      <c r="A238" s="85" t="s">
        <v>294</v>
      </c>
      <c r="B238" s="26">
        <v>903</v>
      </c>
      <c r="C238" s="27" t="s">
        <v>83</v>
      </c>
      <c r="D238" s="27" t="s">
        <v>79</v>
      </c>
      <c r="E238" s="27" t="s">
        <v>265</v>
      </c>
      <c r="F238" s="28"/>
      <c r="G238" s="203">
        <f>G239</f>
        <v>20334.32372</v>
      </c>
      <c r="H238" s="212"/>
      <c r="I238" s="212"/>
      <c r="J238" s="203">
        <f>J239</f>
        <v>20334.32372</v>
      </c>
      <c r="K238" s="203">
        <f>K239</f>
        <v>100</v>
      </c>
    </row>
    <row r="239" spans="1:11" ht="13.5" thickBot="1">
      <c r="A239" s="75" t="s">
        <v>210</v>
      </c>
      <c r="B239" s="73">
        <v>903</v>
      </c>
      <c r="C239" s="61" t="s">
        <v>83</v>
      </c>
      <c r="D239" s="61" t="s">
        <v>79</v>
      </c>
      <c r="E239" s="61" t="s">
        <v>265</v>
      </c>
      <c r="F239" s="74" t="s">
        <v>209</v>
      </c>
      <c r="G239" s="196">
        <v>20334.32372</v>
      </c>
      <c r="H239" s="212"/>
      <c r="I239" s="212"/>
      <c r="J239" s="196">
        <v>20334.32372</v>
      </c>
      <c r="K239" s="196">
        <f>J239/G239*100</f>
        <v>100</v>
      </c>
    </row>
    <row r="240" spans="1:11" ht="13.5">
      <c r="A240" s="68" t="s">
        <v>24</v>
      </c>
      <c r="B240" s="26" t="s">
        <v>123</v>
      </c>
      <c r="C240" s="27" t="s">
        <v>83</v>
      </c>
      <c r="D240" s="27" t="s">
        <v>79</v>
      </c>
      <c r="E240" s="27" t="s">
        <v>25</v>
      </c>
      <c r="F240" s="28"/>
      <c r="G240" s="203">
        <f>G241</f>
        <v>119.09515</v>
      </c>
      <c r="H240" s="212"/>
      <c r="I240" s="212"/>
      <c r="J240" s="203">
        <f>J241</f>
        <v>119.09515</v>
      </c>
      <c r="K240" s="203">
        <f>K241</f>
        <v>100</v>
      </c>
    </row>
    <row r="241" spans="1:11" ht="25.5">
      <c r="A241" s="86" t="s">
        <v>312</v>
      </c>
      <c r="B241" s="31" t="s">
        <v>123</v>
      </c>
      <c r="C241" s="30" t="s">
        <v>83</v>
      </c>
      <c r="D241" s="30" t="s">
        <v>79</v>
      </c>
      <c r="E241" s="30" t="s">
        <v>65</v>
      </c>
      <c r="F241" s="32"/>
      <c r="G241" s="203">
        <f>G242</f>
        <v>119.09515</v>
      </c>
      <c r="H241" s="212"/>
      <c r="I241" s="212"/>
      <c r="J241" s="203">
        <f>J242</f>
        <v>119.09515</v>
      </c>
      <c r="K241" s="203">
        <f>K242</f>
        <v>100</v>
      </c>
    </row>
    <row r="242" spans="1:11" ht="13.5" thickBot="1">
      <c r="A242" s="75" t="s">
        <v>210</v>
      </c>
      <c r="B242" s="42">
        <v>903</v>
      </c>
      <c r="C242" s="43" t="s">
        <v>83</v>
      </c>
      <c r="D242" s="43" t="s">
        <v>79</v>
      </c>
      <c r="E242" s="43" t="s">
        <v>65</v>
      </c>
      <c r="F242" s="44" t="s">
        <v>209</v>
      </c>
      <c r="G242" s="201">
        <v>119.09515</v>
      </c>
      <c r="H242" s="212"/>
      <c r="I242" s="212"/>
      <c r="J242" s="201">
        <v>119.09515</v>
      </c>
      <c r="K242" s="201">
        <f aca="true" t="shared" si="21" ref="K242:K247">J242/G242*100</f>
        <v>100</v>
      </c>
    </row>
    <row r="243" spans="1:11" ht="14.25">
      <c r="A243" s="137" t="s">
        <v>45</v>
      </c>
      <c r="B243" s="90" t="s">
        <v>123</v>
      </c>
      <c r="C243" s="91" t="s">
        <v>83</v>
      </c>
      <c r="D243" s="91" t="s">
        <v>86</v>
      </c>
      <c r="E243" s="91"/>
      <c r="F243" s="92"/>
      <c r="G243" s="194">
        <f>G244+G248+G255+G264+G259+G266+G251+G268+G253</f>
        <v>418378.10459</v>
      </c>
      <c r="H243" s="194">
        <f>H244+H248+H255</f>
        <v>351825.94665000006</v>
      </c>
      <c r="I243" s="194">
        <f>I244+I248+I255</f>
        <v>356103.80758</v>
      </c>
      <c r="J243" s="194">
        <f>J244+J248+J255+J264+J259+J266+J251+J268+J253</f>
        <v>416286.49018</v>
      </c>
      <c r="K243" s="194">
        <f t="shared" si="21"/>
        <v>99.50006599603253</v>
      </c>
    </row>
    <row r="244" spans="1:11" ht="13.5">
      <c r="A244" s="78" t="s">
        <v>46</v>
      </c>
      <c r="B244" s="31">
        <v>903</v>
      </c>
      <c r="C244" s="30" t="s">
        <v>83</v>
      </c>
      <c r="D244" s="30" t="s">
        <v>86</v>
      </c>
      <c r="E244" s="30" t="s">
        <v>47</v>
      </c>
      <c r="F244" s="32"/>
      <c r="G244" s="195">
        <f>G245</f>
        <v>62042.50232</v>
      </c>
      <c r="H244" s="195">
        <f>H245</f>
        <v>51978.20293</v>
      </c>
      <c r="I244" s="195">
        <f>I245</f>
        <v>55608.85164</v>
      </c>
      <c r="J244" s="195">
        <f>J245</f>
        <v>61134.88181</v>
      </c>
      <c r="K244" s="195">
        <f t="shared" si="21"/>
        <v>98.53709880153009</v>
      </c>
    </row>
    <row r="245" spans="1:11" ht="12.75">
      <c r="A245" s="72" t="s">
        <v>169</v>
      </c>
      <c r="B245" s="79">
        <v>903</v>
      </c>
      <c r="C245" s="55" t="s">
        <v>83</v>
      </c>
      <c r="D245" s="55" t="s">
        <v>86</v>
      </c>
      <c r="E245" s="55" t="s">
        <v>48</v>
      </c>
      <c r="F245" s="80"/>
      <c r="G245" s="196">
        <f>G246+G247</f>
        <v>62042.50232</v>
      </c>
      <c r="H245" s="196">
        <f>H246+H247</f>
        <v>51978.20293</v>
      </c>
      <c r="I245" s="196">
        <f>I246+I247</f>
        <v>55608.85164</v>
      </c>
      <c r="J245" s="196">
        <f>J246+J247</f>
        <v>61134.88181</v>
      </c>
      <c r="K245" s="196">
        <f t="shared" si="21"/>
        <v>98.53709880153009</v>
      </c>
    </row>
    <row r="246" spans="1:11" ht="12.75">
      <c r="A246" s="72" t="s">
        <v>203</v>
      </c>
      <c r="B246" s="73">
        <v>903</v>
      </c>
      <c r="C246" s="61" t="s">
        <v>83</v>
      </c>
      <c r="D246" s="61" t="s">
        <v>86</v>
      </c>
      <c r="E246" s="61" t="s">
        <v>48</v>
      </c>
      <c r="F246" s="74" t="s">
        <v>202</v>
      </c>
      <c r="G246" s="196">
        <v>459.5</v>
      </c>
      <c r="H246" s="196">
        <v>626.4</v>
      </c>
      <c r="I246" s="196">
        <v>626.4</v>
      </c>
      <c r="J246" s="196">
        <v>459.5</v>
      </c>
      <c r="K246" s="196">
        <f t="shared" si="21"/>
        <v>100</v>
      </c>
    </row>
    <row r="247" spans="1:11" ht="12.75">
      <c r="A247" s="53" t="s">
        <v>210</v>
      </c>
      <c r="B247" s="73">
        <v>903</v>
      </c>
      <c r="C247" s="61" t="s">
        <v>83</v>
      </c>
      <c r="D247" s="61" t="s">
        <v>86</v>
      </c>
      <c r="E247" s="61" t="s">
        <v>48</v>
      </c>
      <c r="F247" s="74" t="s">
        <v>209</v>
      </c>
      <c r="G247" s="196">
        <v>61583.00232</v>
      </c>
      <c r="H247" s="196">
        <v>51351.80293</v>
      </c>
      <c r="I247" s="196">
        <v>54982.45164</v>
      </c>
      <c r="J247" s="196">
        <v>60675.38181</v>
      </c>
      <c r="K247" s="196">
        <f t="shared" si="21"/>
        <v>98.52618340157599</v>
      </c>
    </row>
    <row r="248" spans="1:11" ht="40.5">
      <c r="A248" s="68" t="s">
        <v>125</v>
      </c>
      <c r="B248" s="31">
        <v>903</v>
      </c>
      <c r="C248" s="30" t="s">
        <v>83</v>
      </c>
      <c r="D248" s="30" t="s">
        <v>86</v>
      </c>
      <c r="E248" s="30" t="s">
        <v>7</v>
      </c>
      <c r="F248" s="32"/>
      <c r="G248" s="195">
        <f aca="true" t="shared" si="22" ref="G248:K249">G249</f>
        <v>307403</v>
      </c>
      <c r="H248" s="195">
        <f t="shared" si="22"/>
        <v>279917.5</v>
      </c>
      <c r="I248" s="195">
        <f t="shared" si="22"/>
        <v>279917.5</v>
      </c>
      <c r="J248" s="195">
        <f t="shared" si="22"/>
        <v>307403</v>
      </c>
      <c r="K248" s="195">
        <f t="shared" si="22"/>
        <v>100</v>
      </c>
    </row>
    <row r="249" spans="1:11" ht="48.75" customHeight="1">
      <c r="A249" s="72" t="s">
        <v>170</v>
      </c>
      <c r="B249" s="79">
        <v>903</v>
      </c>
      <c r="C249" s="55" t="s">
        <v>83</v>
      </c>
      <c r="D249" s="55" t="s">
        <v>86</v>
      </c>
      <c r="E249" s="55" t="s">
        <v>49</v>
      </c>
      <c r="F249" s="80"/>
      <c r="G249" s="196">
        <f t="shared" si="22"/>
        <v>307403</v>
      </c>
      <c r="H249" s="196">
        <f t="shared" si="22"/>
        <v>279917.5</v>
      </c>
      <c r="I249" s="196">
        <f t="shared" si="22"/>
        <v>279917.5</v>
      </c>
      <c r="J249" s="196">
        <f t="shared" si="22"/>
        <v>307403</v>
      </c>
      <c r="K249" s="196">
        <f t="shared" si="22"/>
        <v>100</v>
      </c>
    </row>
    <row r="250" spans="1:11" ht="14.25" customHeight="1">
      <c r="A250" s="53" t="s">
        <v>210</v>
      </c>
      <c r="B250" s="73">
        <v>903</v>
      </c>
      <c r="C250" s="61" t="s">
        <v>83</v>
      </c>
      <c r="D250" s="61" t="s">
        <v>86</v>
      </c>
      <c r="E250" s="61" t="s">
        <v>49</v>
      </c>
      <c r="F250" s="74" t="s">
        <v>209</v>
      </c>
      <c r="G250" s="196">
        <v>307403</v>
      </c>
      <c r="H250" s="196">
        <v>279917.5</v>
      </c>
      <c r="I250" s="196">
        <v>279917.5</v>
      </c>
      <c r="J250" s="196">
        <v>307403</v>
      </c>
      <c r="K250" s="196">
        <f>J250/G250*100</f>
        <v>100</v>
      </c>
    </row>
    <row r="251" spans="1:11" ht="25.5">
      <c r="A251" s="85" t="s">
        <v>288</v>
      </c>
      <c r="B251" s="93" t="s">
        <v>123</v>
      </c>
      <c r="C251" s="94" t="s">
        <v>83</v>
      </c>
      <c r="D251" s="94" t="s">
        <v>86</v>
      </c>
      <c r="E251" s="94" t="s">
        <v>289</v>
      </c>
      <c r="F251" s="95"/>
      <c r="G251" s="198">
        <f>G252</f>
        <v>3353.01</v>
      </c>
      <c r="H251" s="196"/>
      <c r="I251" s="196"/>
      <c r="J251" s="198">
        <f>J252</f>
        <v>3353.009</v>
      </c>
      <c r="K251" s="198">
        <f>K252</f>
        <v>99.99997017605077</v>
      </c>
    </row>
    <row r="252" spans="1:11" ht="12.75">
      <c r="A252" s="53" t="s">
        <v>210</v>
      </c>
      <c r="B252" s="73" t="s">
        <v>123</v>
      </c>
      <c r="C252" s="61" t="s">
        <v>83</v>
      </c>
      <c r="D252" s="61" t="s">
        <v>86</v>
      </c>
      <c r="E252" s="61" t="s">
        <v>289</v>
      </c>
      <c r="F252" s="74" t="s">
        <v>209</v>
      </c>
      <c r="G252" s="196">
        <v>3353.01</v>
      </c>
      <c r="H252" s="196"/>
      <c r="I252" s="196"/>
      <c r="J252" s="196">
        <v>3353.009</v>
      </c>
      <c r="K252" s="196">
        <f>J252/G252*100</f>
        <v>99.99997017605077</v>
      </c>
    </row>
    <row r="253" spans="1:11" ht="13.5">
      <c r="A253" s="85" t="s">
        <v>319</v>
      </c>
      <c r="B253" s="26">
        <v>903</v>
      </c>
      <c r="C253" s="27" t="s">
        <v>83</v>
      </c>
      <c r="D253" s="27" t="s">
        <v>86</v>
      </c>
      <c r="E253" s="27" t="s">
        <v>318</v>
      </c>
      <c r="F253" s="28"/>
      <c r="G253" s="203">
        <f>G254</f>
        <v>0</v>
      </c>
      <c r="H253" s="196"/>
      <c r="I253" s="196"/>
      <c r="J253" s="203">
        <f>J254</f>
        <v>0</v>
      </c>
      <c r="K253" s="203">
        <f>K254</f>
        <v>0</v>
      </c>
    </row>
    <row r="254" spans="1:11" ht="13.5" thickBot="1">
      <c r="A254" s="75" t="s">
        <v>210</v>
      </c>
      <c r="B254" s="73">
        <v>903</v>
      </c>
      <c r="C254" s="61" t="s">
        <v>83</v>
      </c>
      <c r="D254" s="61" t="s">
        <v>86</v>
      </c>
      <c r="E254" s="61" t="s">
        <v>318</v>
      </c>
      <c r="F254" s="74" t="s">
        <v>209</v>
      </c>
      <c r="G254" s="196">
        <v>0</v>
      </c>
      <c r="H254" s="196"/>
      <c r="I254" s="196"/>
      <c r="J254" s="196">
        <v>0</v>
      </c>
      <c r="K254" s="196">
        <v>0</v>
      </c>
    </row>
    <row r="255" spans="1:11" ht="13.5">
      <c r="A255" s="78" t="s">
        <v>50</v>
      </c>
      <c r="B255" s="31" t="s">
        <v>123</v>
      </c>
      <c r="C255" s="30" t="s">
        <v>83</v>
      </c>
      <c r="D255" s="30" t="s">
        <v>86</v>
      </c>
      <c r="E255" s="30" t="s">
        <v>51</v>
      </c>
      <c r="F255" s="32"/>
      <c r="G255" s="195">
        <f>G256</f>
        <v>25534.7244</v>
      </c>
      <c r="H255" s="195">
        <f>H256</f>
        <v>19930.24372</v>
      </c>
      <c r="I255" s="195">
        <f>I256</f>
        <v>20577.45594</v>
      </c>
      <c r="J255" s="195">
        <f>J256</f>
        <v>25484.22019</v>
      </c>
      <c r="K255" s="195">
        <f>K256</f>
        <v>99.80221360838341</v>
      </c>
    </row>
    <row r="256" spans="1:11" ht="12.75">
      <c r="A256" s="72" t="s">
        <v>169</v>
      </c>
      <c r="B256" s="79">
        <v>903</v>
      </c>
      <c r="C256" s="55" t="s">
        <v>83</v>
      </c>
      <c r="D256" s="55" t="s">
        <v>86</v>
      </c>
      <c r="E256" s="55" t="s">
        <v>52</v>
      </c>
      <c r="F256" s="80"/>
      <c r="G256" s="196">
        <f>G257+G258</f>
        <v>25534.7244</v>
      </c>
      <c r="H256" s="196">
        <f>H257+H258</f>
        <v>19930.24372</v>
      </c>
      <c r="I256" s="196">
        <f>I257+I258</f>
        <v>20577.45594</v>
      </c>
      <c r="J256" s="196">
        <f>J257+J258</f>
        <v>25484.22019</v>
      </c>
      <c r="K256" s="196">
        <f>J256/G256*100</f>
        <v>99.80221360838341</v>
      </c>
    </row>
    <row r="257" spans="1:11" ht="12.75">
      <c r="A257" s="72" t="s">
        <v>203</v>
      </c>
      <c r="B257" s="73">
        <v>903</v>
      </c>
      <c r="C257" s="61" t="s">
        <v>83</v>
      </c>
      <c r="D257" s="61" t="s">
        <v>86</v>
      </c>
      <c r="E257" s="61" t="s">
        <v>52</v>
      </c>
      <c r="F257" s="74" t="s">
        <v>202</v>
      </c>
      <c r="G257" s="196">
        <v>47</v>
      </c>
      <c r="H257" s="196">
        <v>66</v>
      </c>
      <c r="I257" s="196">
        <v>66</v>
      </c>
      <c r="J257" s="196">
        <v>47</v>
      </c>
      <c r="K257" s="196">
        <f>J257/G257*100</f>
        <v>100</v>
      </c>
    </row>
    <row r="258" spans="1:11" ht="12.75">
      <c r="A258" s="53" t="s">
        <v>210</v>
      </c>
      <c r="B258" s="73">
        <v>903</v>
      </c>
      <c r="C258" s="61" t="s">
        <v>83</v>
      </c>
      <c r="D258" s="61" t="s">
        <v>86</v>
      </c>
      <c r="E258" s="61" t="s">
        <v>52</v>
      </c>
      <c r="F258" s="74" t="s">
        <v>209</v>
      </c>
      <c r="G258" s="196">
        <v>25487.7244</v>
      </c>
      <c r="H258" s="196">
        <v>19864.24372</v>
      </c>
      <c r="I258" s="196">
        <v>20511.45594</v>
      </c>
      <c r="J258" s="196">
        <v>25437.22019</v>
      </c>
      <c r="K258" s="196">
        <f>J258/G258*100</f>
        <v>99.80184888534028</v>
      </c>
    </row>
    <row r="259" spans="1:11" ht="13.5">
      <c r="A259" s="78" t="s">
        <v>268</v>
      </c>
      <c r="B259" s="31" t="s">
        <v>123</v>
      </c>
      <c r="C259" s="30" t="s">
        <v>83</v>
      </c>
      <c r="D259" s="30" t="s">
        <v>86</v>
      </c>
      <c r="E259" s="30" t="s">
        <v>266</v>
      </c>
      <c r="F259" s="32"/>
      <c r="G259" s="195">
        <f>G260</f>
        <v>6066.8</v>
      </c>
      <c r="H259" s="201"/>
      <c r="I259" s="201"/>
      <c r="J259" s="195">
        <f>J260</f>
        <v>5091.71131</v>
      </c>
      <c r="K259" s="195">
        <f>K260</f>
        <v>83.92746274807146</v>
      </c>
    </row>
    <row r="260" spans="1:11" ht="12.75">
      <c r="A260" s="72" t="s">
        <v>269</v>
      </c>
      <c r="B260" s="79">
        <v>903</v>
      </c>
      <c r="C260" s="55" t="s">
        <v>83</v>
      </c>
      <c r="D260" s="55" t="s">
        <v>86</v>
      </c>
      <c r="E260" s="55" t="s">
        <v>267</v>
      </c>
      <c r="F260" s="80"/>
      <c r="G260" s="196">
        <f>G261</f>
        <v>6066.8</v>
      </c>
      <c r="H260" s="201"/>
      <c r="I260" s="201"/>
      <c r="J260" s="196">
        <f>J261</f>
        <v>5091.71131</v>
      </c>
      <c r="K260" s="196">
        <f>J260/G260*100</f>
        <v>83.92746274807146</v>
      </c>
    </row>
    <row r="261" spans="1:11" ht="12.75">
      <c r="A261" s="53" t="s">
        <v>210</v>
      </c>
      <c r="B261" s="73">
        <v>903</v>
      </c>
      <c r="C261" s="61" t="s">
        <v>83</v>
      </c>
      <c r="D261" s="61" t="s">
        <v>86</v>
      </c>
      <c r="E261" s="61" t="s">
        <v>267</v>
      </c>
      <c r="F261" s="74" t="s">
        <v>209</v>
      </c>
      <c r="G261" s="196">
        <f>G262+G263</f>
        <v>6066.8</v>
      </c>
      <c r="H261" s="201"/>
      <c r="I261" s="201"/>
      <c r="J261" s="196">
        <f>J262+J263</f>
        <v>5091.71131</v>
      </c>
      <c r="K261" s="196">
        <f>J261/G261*100</f>
        <v>83.92746274807146</v>
      </c>
    </row>
    <row r="262" spans="1:11" ht="12.75">
      <c r="A262" s="53" t="s">
        <v>210</v>
      </c>
      <c r="B262" s="73">
        <v>903</v>
      </c>
      <c r="C262" s="61" t="s">
        <v>83</v>
      </c>
      <c r="D262" s="61" t="s">
        <v>86</v>
      </c>
      <c r="E262" s="61" t="s">
        <v>320</v>
      </c>
      <c r="F262" s="74" t="s">
        <v>209</v>
      </c>
      <c r="G262" s="196">
        <v>5500</v>
      </c>
      <c r="H262" s="201"/>
      <c r="I262" s="201"/>
      <c r="J262" s="196">
        <v>4918.36</v>
      </c>
      <c r="K262" s="196">
        <f>J262/G262*100</f>
        <v>89.42472727272727</v>
      </c>
    </row>
    <row r="263" spans="1:11" ht="12.75">
      <c r="A263" s="53" t="s">
        <v>210</v>
      </c>
      <c r="B263" s="73">
        <v>903</v>
      </c>
      <c r="C263" s="61" t="s">
        <v>83</v>
      </c>
      <c r="D263" s="61" t="s">
        <v>86</v>
      </c>
      <c r="E263" s="61" t="s">
        <v>321</v>
      </c>
      <c r="F263" s="74" t="s">
        <v>209</v>
      </c>
      <c r="G263" s="196">
        <v>566.8</v>
      </c>
      <c r="H263" s="201"/>
      <c r="I263" s="201"/>
      <c r="J263" s="196">
        <v>173.35131</v>
      </c>
      <c r="K263" s="196">
        <f>J263/G263*100</f>
        <v>30.584211362032466</v>
      </c>
    </row>
    <row r="264" spans="1:11" ht="38.25">
      <c r="A264" s="86" t="s">
        <v>294</v>
      </c>
      <c r="B264" s="31">
        <v>903</v>
      </c>
      <c r="C264" s="30" t="s">
        <v>83</v>
      </c>
      <c r="D264" s="30" t="s">
        <v>86</v>
      </c>
      <c r="E264" s="30" t="s">
        <v>265</v>
      </c>
      <c r="F264" s="32"/>
      <c r="G264" s="198">
        <f>G265</f>
        <v>5743.97628</v>
      </c>
      <c r="H264" s="201"/>
      <c r="I264" s="201"/>
      <c r="J264" s="198">
        <f>J265</f>
        <v>5743.97628</v>
      </c>
      <c r="K264" s="198">
        <f>K265</f>
        <v>100</v>
      </c>
    </row>
    <row r="265" spans="1:11" ht="12.75">
      <c r="A265" s="53" t="s">
        <v>210</v>
      </c>
      <c r="B265" s="73">
        <v>903</v>
      </c>
      <c r="C265" s="61" t="s">
        <v>83</v>
      </c>
      <c r="D265" s="61" t="s">
        <v>86</v>
      </c>
      <c r="E265" s="61" t="s">
        <v>265</v>
      </c>
      <c r="F265" s="74" t="s">
        <v>209</v>
      </c>
      <c r="G265" s="196">
        <v>5743.97628</v>
      </c>
      <c r="H265" s="201"/>
      <c r="I265" s="201"/>
      <c r="J265" s="196">
        <v>5743.97628</v>
      </c>
      <c r="K265" s="196">
        <f>J265/G265*100</f>
        <v>100</v>
      </c>
    </row>
    <row r="266" spans="1:11" ht="13.5">
      <c r="A266" s="86" t="s">
        <v>252</v>
      </c>
      <c r="B266" s="31">
        <v>903</v>
      </c>
      <c r="C266" s="30" t="s">
        <v>83</v>
      </c>
      <c r="D266" s="30" t="s">
        <v>86</v>
      </c>
      <c r="E266" s="30" t="s">
        <v>250</v>
      </c>
      <c r="F266" s="32"/>
      <c r="G266" s="198">
        <f>G267</f>
        <v>7863.91047</v>
      </c>
      <c r="H266" s="201"/>
      <c r="I266" s="201"/>
      <c r="J266" s="198">
        <f>J267</f>
        <v>7863.91047</v>
      </c>
      <c r="K266" s="198">
        <f>K267</f>
        <v>100</v>
      </c>
    </row>
    <row r="267" spans="1:11" ht="12.75">
      <c r="A267" s="53" t="s">
        <v>210</v>
      </c>
      <c r="B267" s="73">
        <v>903</v>
      </c>
      <c r="C267" s="61" t="s">
        <v>83</v>
      </c>
      <c r="D267" s="61" t="s">
        <v>86</v>
      </c>
      <c r="E267" s="61" t="s">
        <v>250</v>
      </c>
      <c r="F267" s="74" t="s">
        <v>209</v>
      </c>
      <c r="G267" s="196">
        <v>7863.91047</v>
      </c>
      <c r="H267" s="201"/>
      <c r="I267" s="201"/>
      <c r="J267" s="196">
        <v>7863.91047</v>
      </c>
      <c r="K267" s="196">
        <f>J267/G267*100</f>
        <v>100</v>
      </c>
    </row>
    <row r="268" spans="1:11" ht="13.5">
      <c r="A268" s="68" t="s">
        <v>24</v>
      </c>
      <c r="B268" s="26" t="s">
        <v>123</v>
      </c>
      <c r="C268" s="27" t="s">
        <v>83</v>
      </c>
      <c r="D268" s="27" t="s">
        <v>86</v>
      </c>
      <c r="E268" s="27" t="s">
        <v>25</v>
      </c>
      <c r="F268" s="28"/>
      <c r="G268" s="200">
        <f>G271+G269</f>
        <v>370.18112</v>
      </c>
      <c r="H268" s="201"/>
      <c r="I268" s="201"/>
      <c r="J268" s="200">
        <f>J271+J269</f>
        <v>211.78112000000002</v>
      </c>
      <c r="K268" s="200">
        <f>J268/G268*100</f>
        <v>57.2101354061493</v>
      </c>
    </row>
    <row r="269" spans="1:11" ht="25.5">
      <c r="A269" s="86" t="s">
        <v>312</v>
      </c>
      <c r="B269" s="31" t="s">
        <v>123</v>
      </c>
      <c r="C269" s="30" t="s">
        <v>83</v>
      </c>
      <c r="D269" s="30" t="s">
        <v>86</v>
      </c>
      <c r="E269" s="30" t="s">
        <v>65</v>
      </c>
      <c r="F269" s="32"/>
      <c r="G269" s="203">
        <f>G270</f>
        <v>35.17615</v>
      </c>
      <c r="H269" s="201"/>
      <c r="I269" s="201"/>
      <c r="J269" s="203">
        <f>J270</f>
        <v>35.17615</v>
      </c>
      <c r="K269" s="203">
        <f>K270</f>
        <v>100</v>
      </c>
    </row>
    <row r="270" spans="1:11" ht="13.5" thickBot="1">
      <c r="A270" s="75" t="s">
        <v>210</v>
      </c>
      <c r="B270" s="42">
        <v>903</v>
      </c>
      <c r="C270" s="43" t="s">
        <v>83</v>
      </c>
      <c r="D270" s="43" t="s">
        <v>86</v>
      </c>
      <c r="E270" s="43" t="s">
        <v>65</v>
      </c>
      <c r="F270" s="44" t="s">
        <v>209</v>
      </c>
      <c r="G270" s="201">
        <v>35.17615</v>
      </c>
      <c r="H270" s="201"/>
      <c r="I270" s="201"/>
      <c r="J270" s="201">
        <v>35.17615</v>
      </c>
      <c r="K270" s="201">
        <f>J270/G270*100</f>
        <v>100</v>
      </c>
    </row>
    <row r="271" spans="1:11" ht="13.5">
      <c r="A271" s="86" t="s">
        <v>310</v>
      </c>
      <c r="B271" s="31" t="s">
        <v>123</v>
      </c>
      <c r="C271" s="30" t="s">
        <v>83</v>
      </c>
      <c r="D271" s="30" t="s">
        <v>86</v>
      </c>
      <c r="E271" s="30" t="s">
        <v>293</v>
      </c>
      <c r="F271" s="32"/>
      <c r="G271" s="198">
        <f>G272</f>
        <v>335.00497</v>
      </c>
      <c r="H271" s="201"/>
      <c r="I271" s="201"/>
      <c r="J271" s="198">
        <f>J272</f>
        <v>176.60497</v>
      </c>
      <c r="K271" s="198">
        <f>K272</f>
        <v>52.71711939079591</v>
      </c>
    </row>
    <row r="272" spans="1:11" ht="13.5" thickBot="1">
      <c r="A272" s="75" t="s">
        <v>210</v>
      </c>
      <c r="B272" s="42">
        <v>903</v>
      </c>
      <c r="C272" s="43" t="s">
        <v>83</v>
      </c>
      <c r="D272" s="43" t="s">
        <v>86</v>
      </c>
      <c r="E272" s="43" t="s">
        <v>293</v>
      </c>
      <c r="F272" s="44" t="s">
        <v>209</v>
      </c>
      <c r="G272" s="197">
        <v>335.00497</v>
      </c>
      <c r="H272" s="201"/>
      <c r="I272" s="201"/>
      <c r="J272" s="197">
        <v>176.60497</v>
      </c>
      <c r="K272" s="197">
        <f>J272/G272*100</f>
        <v>52.71711939079591</v>
      </c>
    </row>
    <row r="273" spans="1:11" ht="14.25">
      <c r="A273" s="137" t="s">
        <v>29</v>
      </c>
      <c r="B273" s="90" t="s">
        <v>123</v>
      </c>
      <c r="C273" s="91" t="s">
        <v>83</v>
      </c>
      <c r="D273" s="91" t="s">
        <v>83</v>
      </c>
      <c r="E273" s="91"/>
      <c r="F273" s="92"/>
      <c r="G273" s="194">
        <f>G278+G274</f>
        <v>3031.6000000000004</v>
      </c>
      <c r="H273" s="194">
        <f>H278+H274</f>
        <v>1685.4676</v>
      </c>
      <c r="I273" s="194">
        <f>I278+I274</f>
        <v>1894.55551</v>
      </c>
      <c r="J273" s="194">
        <f>J278+J274</f>
        <v>3031.5978000000005</v>
      </c>
      <c r="K273" s="194">
        <f>J273/G273*100</f>
        <v>99.9999274310595</v>
      </c>
    </row>
    <row r="274" spans="1:11" ht="13.5">
      <c r="A274" s="86" t="s">
        <v>162</v>
      </c>
      <c r="B274" s="31" t="s">
        <v>123</v>
      </c>
      <c r="C274" s="30" t="s">
        <v>83</v>
      </c>
      <c r="D274" s="30" t="s">
        <v>83</v>
      </c>
      <c r="E274" s="30" t="s">
        <v>163</v>
      </c>
      <c r="F274" s="32"/>
      <c r="G274" s="198">
        <f>G275</f>
        <v>1731.6000000000001</v>
      </c>
      <c r="H274" s="198">
        <f>H275</f>
        <v>185.4676</v>
      </c>
      <c r="I274" s="198">
        <f>I275</f>
        <v>194.55551</v>
      </c>
      <c r="J274" s="198">
        <f>J275</f>
        <v>1731.6000000000001</v>
      </c>
      <c r="K274" s="198">
        <f>K275</f>
        <v>100</v>
      </c>
    </row>
    <row r="275" spans="1:11" ht="38.25">
      <c r="A275" s="86" t="s">
        <v>234</v>
      </c>
      <c r="B275" s="31" t="s">
        <v>123</v>
      </c>
      <c r="C275" s="30" t="s">
        <v>83</v>
      </c>
      <c r="D275" s="30" t="s">
        <v>83</v>
      </c>
      <c r="E275" s="30" t="s">
        <v>154</v>
      </c>
      <c r="F275" s="32"/>
      <c r="G275" s="198">
        <f>G277+G276</f>
        <v>1731.6000000000001</v>
      </c>
      <c r="H275" s="198">
        <f>H277</f>
        <v>185.4676</v>
      </c>
      <c r="I275" s="198">
        <f>I277</f>
        <v>194.55551</v>
      </c>
      <c r="J275" s="198">
        <f>J277+J276</f>
        <v>1731.6000000000001</v>
      </c>
      <c r="K275" s="198">
        <f>J275/G275*100</f>
        <v>100</v>
      </c>
    </row>
    <row r="276" spans="1:11" ht="12.75">
      <c r="A276" s="72" t="s">
        <v>212</v>
      </c>
      <c r="B276" s="73">
        <v>903</v>
      </c>
      <c r="C276" s="61" t="s">
        <v>83</v>
      </c>
      <c r="D276" s="61" t="s">
        <v>83</v>
      </c>
      <c r="E276" s="61" t="s">
        <v>154</v>
      </c>
      <c r="F276" s="74" t="s">
        <v>202</v>
      </c>
      <c r="G276" s="196">
        <v>1558.4</v>
      </c>
      <c r="H276" s="198"/>
      <c r="I276" s="198"/>
      <c r="J276" s="196">
        <v>1558.4</v>
      </c>
      <c r="K276" s="196">
        <f>J276/G276*100</f>
        <v>100</v>
      </c>
    </row>
    <row r="277" spans="1:11" ht="13.5" customHeight="1">
      <c r="A277" s="72" t="s">
        <v>211</v>
      </c>
      <c r="B277" s="73">
        <v>903</v>
      </c>
      <c r="C277" s="61" t="s">
        <v>83</v>
      </c>
      <c r="D277" s="61" t="s">
        <v>83</v>
      </c>
      <c r="E277" s="61" t="s">
        <v>155</v>
      </c>
      <c r="F277" s="74" t="s">
        <v>202</v>
      </c>
      <c r="G277" s="196">
        <v>173.2</v>
      </c>
      <c r="H277" s="196">
        <v>185.4676</v>
      </c>
      <c r="I277" s="196">
        <v>194.55551</v>
      </c>
      <c r="J277" s="196">
        <v>173.2</v>
      </c>
      <c r="K277" s="196">
        <f>J277/G277*100</f>
        <v>100</v>
      </c>
    </row>
    <row r="278" spans="1:11" ht="13.5">
      <c r="A278" s="68" t="s">
        <v>24</v>
      </c>
      <c r="B278" s="26" t="s">
        <v>123</v>
      </c>
      <c r="C278" s="27" t="s">
        <v>83</v>
      </c>
      <c r="D278" s="27" t="s">
        <v>83</v>
      </c>
      <c r="E278" s="27" t="s">
        <v>25</v>
      </c>
      <c r="F278" s="28"/>
      <c r="G278" s="200">
        <f aca="true" t="shared" si="23" ref="G278:K279">G279</f>
        <v>1300</v>
      </c>
      <c r="H278" s="200">
        <f t="shared" si="23"/>
        <v>1500</v>
      </c>
      <c r="I278" s="200">
        <f t="shared" si="23"/>
        <v>1700</v>
      </c>
      <c r="J278" s="200">
        <f t="shared" si="23"/>
        <v>1299.9978</v>
      </c>
      <c r="K278" s="200">
        <f t="shared" si="23"/>
        <v>99.99983076923078</v>
      </c>
    </row>
    <row r="279" spans="1:11" ht="25.5">
      <c r="A279" s="86" t="s">
        <v>201</v>
      </c>
      <c r="B279" s="31" t="s">
        <v>123</v>
      </c>
      <c r="C279" s="30" t="s">
        <v>83</v>
      </c>
      <c r="D279" s="30" t="s">
        <v>83</v>
      </c>
      <c r="E279" s="30" t="s">
        <v>30</v>
      </c>
      <c r="F279" s="32"/>
      <c r="G279" s="198">
        <f t="shared" si="23"/>
        <v>1300</v>
      </c>
      <c r="H279" s="196">
        <f t="shared" si="23"/>
        <v>1500</v>
      </c>
      <c r="I279" s="196">
        <f t="shared" si="23"/>
        <v>1700</v>
      </c>
      <c r="J279" s="198">
        <f t="shared" si="23"/>
        <v>1299.9978</v>
      </c>
      <c r="K279" s="198">
        <f t="shared" si="23"/>
        <v>99.99983076923078</v>
      </c>
    </row>
    <row r="280" spans="1:11" ht="13.5" thickBot="1">
      <c r="A280" s="75" t="s">
        <v>210</v>
      </c>
      <c r="B280" s="42">
        <v>903</v>
      </c>
      <c r="C280" s="43" t="s">
        <v>83</v>
      </c>
      <c r="D280" s="43" t="s">
        <v>83</v>
      </c>
      <c r="E280" s="43" t="s">
        <v>30</v>
      </c>
      <c r="F280" s="44" t="s">
        <v>209</v>
      </c>
      <c r="G280" s="197">
        <v>1300</v>
      </c>
      <c r="H280" s="197">
        <v>1500</v>
      </c>
      <c r="I280" s="197">
        <v>1700</v>
      </c>
      <c r="J280" s="197">
        <v>1299.9978</v>
      </c>
      <c r="K280" s="197">
        <f>J280/G280*100</f>
        <v>99.99983076923078</v>
      </c>
    </row>
    <row r="281" spans="1:11" ht="14.25">
      <c r="A281" s="89" t="s">
        <v>53</v>
      </c>
      <c r="B281" s="141">
        <v>903</v>
      </c>
      <c r="C281" s="121" t="s">
        <v>83</v>
      </c>
      <c r="D281" s="121" t="s">
        <v>126</v>
      </c>
      <c r="E281" s="121"/>
      <c r="F281" s="140"/>
      <c r="G281" s="202">
        <f>G282+G290+G293+G287</f>
        <v>28552.14617</v>
      </c>
      <c r="H281" s="202">
        <f>H282+H290+H293</f>
        <v>21921.852600000002</v>
      </c>
      <c r="I281" s="202">
        <f>I282+I290+I293</f>
        <v>20220.87907</v>
      </c>
      <c r="J281" s="202">
        <f>J282+J290+J293+J287</f>
        <v>27410.222929999996</v>
      </c>
      <c r="K281" s="202">
        <f>J281/G281*100</f>
        <v>96.00056950815195</v>
      </c>
    </row>
    <row r="282" spans="1:11" ht="40.5">
      <c r="A282" s="78" t="s">
        <v>6</v>
      </c>
      <c r="B282" s="31">
        <v>903</v>
      </c>
      <c r="C282" s="30" t="s">
        <v>83</v>
      </c>
      <c r="D282" s="30" t="s">
        <v>126</v>
      </c>
      <c r="E282" s="30" t="s">
        <v>7</v>
      </c>
      <c r="F282" s="32"/>
      <c r="G282" s="195">
        <f>G283</f>
        <v>5485.90513</v>
      </c>
      <c r="H282" s="195">
        <f>H283</f>
        <v>3358.8100000000004</v>
      </c>
      <c r="I282" s="195">
        <f>I283</f>
        <v>3505.28896</v>
      </c>
      <c r="J282" s="195">
        <f>J283</f>
        <v>4416.80995</v>
      </c>
      <c r="K282" s="195">
        <f>K283</f>
        <v>80.51196375683587</v>
      </c>
    </row>
    <row r="283" spans="1:11" ht="12.75">
      <c r="A283" s="72" t="s">
        <v>8</v>
      </c>
      <c r="B283" s="79">
        <v>903</v>
      </c>
      <c r="C283" s="55" t="s">
        <v>83</v>
      </c>
      <c r="D283" s="55" t="s">
        <v>126</v>
      </c>
      <c r="E283" s="55" t="s">
        <v>9</v>
      </c>
      <c r="F283" s="80"/>
      <c r="G283" s="196">
        <f>G284+G285+G286</f>
        <v>5485.90513</v>
      </c>
      <c r="H283" s="196">
        <f>H284+H285+H286</f>
        <v>3358.8100000000004</v>
      </c>
      <c r="I283" s="196">
        <f>I284+I285+I286</f>
        <v>3505.28896</v>
      </c>
      <c r="J283" s="196">
        <f>J284+J285+J286</f>
        <v>4416.80995</v>
      </c>
      <c r="K283" s="196">
        <f>J283/G283*100</f>
        <v>80.51196375683587</v>
      </c>
    </row>
    <row r="284" spans="1:11" ht="12.75">
      <c r="A284" s="111" t="s">
        <v>184</v>
      </c>
      <c r="B284" s="73">
        <v>903</v>
      </c>
      <c r="C284" s="61" t="s">
        <v>83</v>
      </c>
      <c r="D284" s="61" t="s">
        <v>126</v>
      </c>
      <c r="E284" s="61" t="s">
        <v>9</v>
      </c>
      <c r="F284" s="74" t="s">
        <v>181</v>
      </c>
      <c r="G284" s="196">
        <v>4151.1007</v>
      </c>
      <c r="H284" s="196">
        <v>3217.76</v>
      </c>
      <c r="I284" s="196">
        <v>3359.2</v>
      </c>
      <c r="J284" s="196">
        <v>4148.84603</v>
      </c>
      <c r="K284" s="196">
        <f>J284/G284*100</f>
        <v>99.94568500831598</v>
      </c>
    </row>
    <row r="285" spans="1:11" ht="12.75">
      <c r="A285" s="53" t="s">
        <v>185</v>
      </c>
      <c r="B285" s="73">
        <v>903</v>
      </c>
      <c r="C285" s="61" t="s">
        <v>83</v>
      </c>
      <c r="D285" s="61" t="s">
        <v>126</v>
      </c>
      <c r="E285" s="61" t="s">
        <v>9</v>
      </c>
      <c r="F285" s="74" t="s">
        <v>182</v>
      </c>
      <c r="G285" s="196">
        <v>1109.20443</v>
      </c>
      <c r="H285" s="196">
        <v>36.4</v>
      </c>
      <c r="I285" s="196">
        <v>41.8</v>
      </c>
      <c r="J285" s="196">
        <v>72.66097</v>
      </c>
      <c r="K285" s="196">
        <f>J285/G285*100</f>
        <v>6.550728435154195</v>
      </c>
    </row>
    <row r="286" spans="1:11" ht="12.75">
      <c r="A286" s="53" t="s">
        <v>186</v>
      </c>
      <c r="B286" s="73">
        <v>903</v>
      </c>
      <c r="C286" s="61" t="s">
        <v>83</v>
      </c>
      <c r="D286" s="61" t="s">
        <v>126</v>
      </c>
      <c r="E286" s="61" t="s">
        <v>9</v>
      </c>
      <c r="F286" s="74" t="s">
        <v>183</v>
      </c>
      <c r="G286" s="196">
        <v>225.6</v>
      </c>
      <c r="H286" s="196">
        <v>104.65</v>
      </c>
      <c r="I286" s="196">
        <v>104.28896</v>
      </c>
      <c r="J286" s="196">
        <v>195.30295</v>
      </c>
      <c r="K286" s="196">
        <f>J286/G286*100</f>
        <v>86.57045656028369</v>
      </c>
    </row>
    <row r="287" spans="1:11" ht="13.5">
      <c r="A287" s="78" t="s">
        <v>272</v>
      </c>
      <c r="B287" s="31">
        <v>903</v>
      </c>
      <c r="C287" s="30" t="s">
        <v>83</v>
      </c>
      <c r="D287" s="30" t="s">
        <v>126</v>
      </c>
      <c r="E287" s="30" t="s">
        <v>270</v>
      </c>
      <c r="F287" s="32"/>
      <c r="G287" s="195">
        <f>G288</f>
        <v>3600.67482</v>
      </c>
      <c r="H287" s="196"/>
      <c r="I287" s="196"/>
      <c r="J287" s="195">
        <f>J288</f>
        <v>3574.18985</v>
      </c>
      <c r="K287" s="195">
        <f>K288</f>
        <v>99.2644442688107</v>
      </c>
    </row>
    <row r="288" spans="1:11" ht="12.75">
      <c r="A288" s="72" t="s">
        <v>169</v>
      </c>
      <c r="B288" s="79">
        <v>903</v>
      </c>
      <c r="C288" s="55" t="s">
        <v>83</v>
      </c>
      <c r="D288" s="55" t="s">
        <v>126</v>
      </c>
      <c r="E288" s="55" t="s">
        <v>271</v>
      </c>
      <c r="F288" s="80"/>
      <c r="G288" s="196">
        <f>G289</f>
        <v>3600.67482</v>
      </c>
      <c r="H288" s="196"/>
      <c r="I288" s="196"/>
      <c r="J288" s="196">
        <f>J289</f>
        <v>3574.18985</v>
      </c>
      <c r="K288" s="196">
        <f>K289</f>
        <v>99.2644442688107</v>
      </c>
    </row>
    <row r="289" spans="1:11" ht="12.75">
      <c r="A289" s="72" t="s">
        <v>210</v>
      </c>
      <c r="B289" s="73">
        <v>903</v>
      </c>
      <c r="C289" s="61" t="s">
        <v>83</v>
      </c>
      <c r="D289" s="61" t="s">
        <v>126</v>
      </c>
      <c r="E289" s="61" t="s">
        <v>271</v>
      </c>
      <c r="F289" s="74" t="s">
        <v>209</v>
      </c>
      <c r="G289" s="196">
        <v>3600.67482</v>
      </c>
      <c r="H289" s="196"/>
      <c r="I289" s="196"/>
      <c r="J289" s="196">
        <v>3574.18985</v>
      </c>
      <c r="K289" s="196">
        <f>J289/G289*100</f>
        <v>99.2644442688107</v>
      </c>
    </row>
    <row r="290" spans="1:11" ht="40.5">
      <c r="A290" s="78" t="s">
        <v>55</v>
      </c>
      <c r="B290" s="31">
        <v>903</v>
      </c>
      <c r="C290" s="30" t="s">
        <v>83</v>
      </c>
      <c r="D290" s="30" t="s">
        <v>126</v>
      </c>
      <c r="E290" s="30" t="s">
        <v>56</v>
      </c>
      <c r="F290" s="32"/>
      <c r="G290" s="195">
        <f aca="true" t="shared" si="24" ref="G290:K291">G291</f>
        <v>13920.85085</v>
      </c>
      <c r="H290" s="195">
        <f t="shared" si="24"/>
        <v>14078.0426</v>
      </c>
      <c r="I290" s="195">
        <f t="shared" si="24"/>
        <v>14665.59011</v>
      </c>
      <c r="J290" s="195">
        <f t="shared" si="24"/>
        <v>13915.14259</v>
      </c>
      <c r="K290" s="195">
        <f t="shared" si="24"/>
        <v>99.95899489146527</v>
      </c>
    </row>
    <row r="291" spans="1:11" ht="12.75">
      <c r="A291" s="72" t="s">
        <v>169</v>
      </c>
      <c r="B291" s="79">
        <v>903</v>
      </c>
      <c r="C291" s="55" t="s">
        <v>83</v>
      </c>
      <c r="D291" s="55" t="s">
        <v>126</v>
      </c>
      <c r="E291" s="55" t="s">
        <v>57</v>
      </c>
      <c r="F291" s="80"/>
      <c r="G291" s="196">
        <f t="shared" si="24"/>
        <v>13920.85085</v>
      </c>
      <c r="H291" s="196">
        <f t="shared" si="24"/>
        <v>14078.0426</v>
      </c>
      <c r="I291" s="196">
        <f t="shared" si="24"/>
        <v>14665.59011</v>
      </c>
      <c r="J291" s="196">
        <f t="shared" si="24"/>
        <v>13915.14259</v>
      </c>
      <c r="K291" s="196">
        <f t="shared" si="24"/>
        <v>99.95899489146527</v>
      </c>
    </row>
    <row r="292" spans="1:11" ht="12.75">
      <c r="A292" s="72" t="s">
        <v>210</v>
      </c>
      <c r="B292" s="73">
        <v>903</v>
      </c>
      <c r="C292" s="61" t="s">
        <v>83</v>
      </c>
      <c r="D292" s="61" t="s">
        <v>126</v>
      </c>
      <c r="E292" s="61" t="s">
        <v>57</v>
      </c>
      <c r="F292" s="74" t="s">
        <v>209</v>
      </c>
      <c r="G292" s="196">
        <v>13920.85085</v>
      </c>
      <c r="H292" s="196">
        <v>14078.0426</v>
      </c>
      <c r="I292" s="196">
        <v>14665.59011</v>
      </c>
      <c r="J292" s="196">
        <v>13915.14259</v>
      </c>
      <c r="K292" s="196">
        <f>J292/G292*100</f>
        <v>99.95899489146527</v>
      </c>
    </row>
    <row r="293" spans="1:11" ht="13.5">
      <c r="A293" s="78" t="s">
        <v>24</v>
      </c>
      <c r="B293" s="31">
        <v>903</v>
      </c>
      <c r="C293" s="30" t="s">
        <v>83</v>
      </c>
      <c r="D293" s="30" t="s">
        <v>126</v>
      </c>
      <c r="E293" s="30" t="s">
        <v>25</v>
      </c>
      <c r="F293" s="32"/>
      <c r="G293" s="195">
        <f>G294+G296+G298+G300+G302+G305+G307+G310+G312+G314</f>
        <v>5544.71537</v>
      </c>
      <c r="H293" s="195">
        <f>H294+H296+H298+H300+H302+H305+H307+H310+H312+H314</f>
        <v>4485</v>
      </c>
      <c r="I293" s="195">
        <f>I294+I296+I298+I300+I302+I305+I307+I310+I312+I314</f>
        <v>2050</v>
      </c>
      <c r="J293" s="195">
        <f>J294+J296+J298+J300+J302+J305+J307+J310+J312+J314</f>
        <v>5504.08054</v>
      </c>
      <c r="K293" s="195">
        <f>J293/G293*100</f>
        <v>99.26714308511025</v>
      </c>
    </row>
    <row r="294" spans="1:11" ht="24" customHeight="1">
      <c r="A294" s="86" t="s">
        <v>311</v>
      </c>
      <c r="B294" s="31">
        <v>903</v>
      </c>
      <c r="C294" s="30" t="s">
        <v>83</v>
      </c>
      <c r="D294" s="30" t="s">
        <v>126</v>
      </c>
      <c r="E294" s="30" t="s">
        <v>58</v>
      </c>
      <c r="F294" s="32"/>
      <c r="G294" s="198">
        <f>G295</f>
        <v>1000</v>
      </c>
      <c r="H294" s="198">
        <f>H295</f>
        <v>1000</v>
      </c>
      <c r="I294" s="198">
        <f>I295</f>
        <v>0</v>
      </c>
      <c r="J294" s="198">
        <f>J295</f>
        <v>999.948</v>
      </c>
      <c r="K294" s="198">
        <f>K295</f>
        <v>99.9948</v>
      </c>
    </row>
    <row r="295" spans="1:11" ht="12.75">
      <c r="A295" s="72" t="s">
        <v>210</v>
      </c>
      <c r="B295" s="73">
        <v>903</v>
      </c>
      <c r="C295" s="61" t="s">
        <v>83</v>
      </c>
      <c r="D295" s="61" t="s">
        <v>126</v>
      </c>
      <c r="E295" s="61" t="s">
        <v>58</v>
      </c>
      <c r="F295" s="74" t="s">
        <v>209</v>
      </c>
      <c r="G295" s="196">
        <v>1000</v>
      </c>
      <c r="H295" s="196">
        <v>1000</v>
      </c>
      <c r="I295" s="196">
        <v>0</v>
      </c>
      <c r="J295" s="196">
        <v>999.948</v>
      </c>
      <c r="K295" s="196">
        <f>J295/G295*100</f>
        <v>99.9948</v>
      </c>
    </row>
    <row r="296" spans="1:11" ht="13.5">
      <c r="A296" s="86" t="s">
        <v>235</v>
      </c>
      <c r="B296" s="31">
        <v>903</v>
      </c>
      <c r="C296" s="30" t="s">
        <v>83</v>
      </c>
      <c r="D296" s="30" t="s">
        <v>126</v>
      </c>
      <c r="E296" s="30" t="s">
        <v>59</v>
      </c>
      <c r="F296" s="32"/>
      <c r="G296" s="198">
        <f>G297</f>
        <v>160</v>
      </c>
      <c r="H296" s="198">
        <f>H297</f>
        <v>485</v>
      </c>
      <c r="I296" s="198">
        <f>I297</f>
        <v>0</v>
      </c>
      <c r="J296" s="198">
        <f>J297</f>
        <v>160</v>
      </c>
      <c r="K296" s="198">
        <f>K297</f>
        <v>100</v>
      </c>
    </row>
    <row r="297" spans="1:11" ht="12.75">
      <c r="A297" s="72" t="s">
        <v>210</v>
      </c>
      <c r="B297" s="73" t="s">
        <v>123</v>
      </c>
      <c r="C297" s="61" t="s">
        <v>83</v>
      </c>
      <c r="D297" s="61" t="s">
        <v>126</v>
      </c>
      <c r="E297" s="61" t="s">
        <v>59</v>
      </c>
      <c r="F297" s="74" t="s">
        <v>209</v>
      </c>
      <c r="G297" s="196">
        <v>160</v>
      </c>
      <c r="H297" s="196">
        <v>485</v>
      </c>
      <c r="I297" s="196">
        <v>0</v>
      </c>
      <c r="J297" s="196">
        <v>160</v>
      </c>
      <c r="K297" s="196">
        <f>J297/G297*100</f>
        <v>100</v>
      </c>
    </row>
    <row r="298" spans="1:11" ht="24" customHeight="1">
      <c r="A298" s="86" t="s">
        <v>236</v>
      </c>
      <c r="B298" s="31">
        <v>903</v>
      </c>
      <c r="C298" s="30" t="s">
        <v>83</v>
      </c>
      <c r="D298" s="30" t="s">
        <v>126</v>
      </c>
      <c r="E298" s="30" t="s">
        <v>60</v>
      </c>
      <c r="F298" s="32"/>
      <c r="G298" s="198">
        <f>G299</f>
        <v>200</v>
      </c>
      <c r="H298" s="198">
        <f>H299</f>
        <v>650</v>
      </c>
      <c r="I298" s="198">
        <f>I299</f>
        <v>0</v>
      </c>
      <c r="J298" s="198">
        <f>J299</f>
        <v>199.996</v>
      </c>
      <c r="K298" s="198">
        <f>K299</f>
        <v>99.998</v>
      </c>
    </row>
    <row r="299" spans="1:11" ht="12.75">
      <c r="A299" s="72" t="s">
        <v>210</v>
      </c>
      <c r="B299" s="73" t="s">
        <v>123</v>
      </c>
      <c r="C299" s="61" t="s">
        <v>83</v>
      </c>
      <c r="D299" s="61" t="s">
        <v>126</v>
      </c>
      <c r="E299" s="61" t="s">
        <v>60</v>
      </c>
      <c r="F299" s="74" t="s">
        <v>209</v>
      </c>
      <c r="G299" s="196">
        <v>200</v>
      </c>
      <c r="H299" s="196">
        <v>650</v>
      </c>
      <c r="I299" s="196">
        <v>0</v>
      </c>
      <c r="J299" s="196">
        <v>199.996</v>
      </c>
      <c r="K299" s="196">
        <f>J299/G299*100</f>
        <v>99.998</v>
      </c>
    </row>
    <row r="300" spans="1:11" ht="27" customHeight="1">
      <c r="A300" s="86" t="s">
        <v>237</v>
      </c>
      <c r="B300" s="31">
        <v>903</v>
      </c>
      <c r="C300" s="30" t="s">
        <v>83</v>
      </c>
      <c r="D300" s="30" t="s">
        <v>126</v>
      </c>
      <c r="E300" s="30" t="s">
        <v>61</v>
      </c>
      <c r="F300" s="32"/>
      <c r="G300" s="198">
        <f>G301</f>
        <v>200</v>
      </c>
      <c r="H300" s="198">
        <f>H301</f>
        <v>300</v>
      </c>
      <c r="I300" s="198">
        <f>I301</f>
        <v>0</v>
      </c>
      <c r="J300" s="198">
        <f>J301</f>
        <v>199.84176</v>
      </c>
      <c r="K300" s="198">
        <f>K301</f>
        <v>99.92088</v>
      </c>
    </row>
    <row r="301" spans="1:11" ht="12.75">
      <c r="A301" s="72" t="s">
        <v>210</v>
      </c>
      <c r="B301" s="73" t="s">
        <v>123</v>
      </c>
      <c r="C301" s="61" t="s">
        <v>83</v>
      </c>
      <c r="D301" s="61" t="s">
        <v>126</v>
      </c>
      <c r="E301" s="61" t="s">
        <v>61</v>
      </c>
      <c r="F301" s="74" t="s">
        <v>209</v>
      </c>
      <c r="G301" s="196">
        <v>200</v>
      </c>
      <c r="H301" s="196">
        <v>300</v>
      </c>
      <c r="I301" s="196">
        <v>0</v>
      </c>
      <c r="J301" s="196">
        <v>199.84176</v>
      </c>
      <c r="K301" s="196">
        <f>J301/G301*100</f>
        <v>99.92088</v>
      </c>
    </row>
    <row r="302" spans="1:11" ht="23.25" customHeight="1">
      <c r="A302" s="86" t="s">
        <v>238</v>
      </c>
      <c r="B302" s="31">
        <v>903</v>
      </c>
      <c r="C302" s="30" t="s">
        <v>83</v>
      </c>
      <c r="D302" s="30" t="s">
        <v>126</v>
      </c>
      <c r="E302" s="30" t="s">
        <v>62</v>
      </c>
      <c r="F302" s="32"/>
      <c r="G302" s="198">
        <f>G303+G304</f>
        <v>108.7</v>
      </c>
      <c r="H302" s="198">
        <f>H303</f>
        <v>100</v>
      </c>
      <c r="I302" s="198">
        <f>I303</f>
        <v>0</v>
      </c>
      <c r="J302" s="198">
        <f>J303+J304</f>
        <v>105.8</v>
      </c>
      <c r="K302" s="198">
        <f>J302/G302*100</f>
        <v>97.33210671573137</v>
      </c>
    </row>
    <row r="303" spans="1:11" ht="12.75">
      <c r="A303" s="53" t="s">
        <v>185</v>
      </c>
      <c r="B303" s="73" t="s">
        <v>123</v>
      </c>
      <c r="C303" s="61" t="s">
        <v>83</v>
      </c>
      <c r="D303" s="61" t="s">
        <v>126</v>
      </c>
      <c r="E303" s="61" t="s">
        <v>62</v>
      </c>
      <c r="F303" s="74" t="s">
        <v>182</v>
      </c>
      <c r="G303" s="196">
        <v>8.7</v>
      </c>
      <c r="H303" s="196">
        <v>100</v>
      </c>
      <c r="I303" s="196">
        <v>0</v>
      </c>
      <c r="J303" s="196">
        <v>8.7</v>
      </c>
      <c r="K303" s="196">
        <f>J303/G303*100</f>
        <v>100</v>
      </c>
    </row>
    <row r="304" spans="1:11" ht="12.75">
      <c r="A304" s="72" t="s">
        <v>210</v>
      </c>
      <c r="B304" s="73" t="s">
        <v>123</v>
      </c>
      <c r="C304" s="61" t="s">
        <v>83</v>
      </c>
      <c r="D304" s="61" t="s">
        <v>126</v>
      </c>
      <c r="E304" s="61" t="s">
        <v>62</v>
      </c>
      <c r="F304" s="74" t="s">
        <v>209</v>
      </c>
      <c r="G304" s="196">
        <v>100</v>
      </c>
      <c r="H304" s="196"/>
      <c r="I304" s="196"/>
      <c r="J304" s="196">
        <v>97.1</v>
      </c>
      <c r="K304" s="196">
        <f>J304/G304*100</f>
        <v>97.1</v>
      </c>
    </row>
    <row r="305" spans="1:11" ht="13.5">
      <c r="A305" s="86" t="s">
        <v>239</v>
      </c>
      <c r="B305" s="31">
        <v>903</v>
      </c>
      <c r="C305" s="30" t="s">
        <v>83</v>
      </c>
      <c r="D305" s="30" t="s">
        <v>126</v>
      </c>
      <c r="E305" s="30" t="s">
        <v>63</v>
      </c>
      <c r="F305" s="32"/>
      <c r="G305" s="198">
        <f>G306</f>
        <v>2051.01537</v>
      </c>
      <c r="H305" s="198">
        <f>H306</f>
        <v>350</v>
      </c>
      <c r="I305" s="198">
        <f>I306</f>
        <v>0</v>
      </c>
      <c r="J305" s="198">
        <f>J306</f>
        <v>2027.17161</v>
      </c>
      <c r="K305" s="198">
        <f>K306</f>
        <v>98.83746556224004</v>
      </c>
    </row>
    <row r="306" spans="1:11" ht="12.75">
      <c r="A306" s="72" t="s">
        <v>210</v>
      </c>
      <c r="B306" s="73" t="s">
        <v>123</v>
      </c>
      <c r="C306" s="61" t="s">
        <v>83</v>
      </c>
      <c r="D306" s="61" t="s">
        <v>126</v>
      </c>
      <c r="E306" s="61" t="s">
        <v>63</v>
      </c>
      <c r="F306" s="74" t="s">
        <v>209</v>
      </c>
      <c r="G306" s="196">
        <v>2051.01537</v>
      </c>
      <c r="H306" s="196">
        <v>350</v>
      </c>
      <c r="I306" s="196">
        <v>0</v>
      </c>
      <c r="J306" s="196">
        <v>2027.17161</v>
      </c>
      <c r="K306" s="196">
        <f>J306/G306*100</f>
        <v>98.83746556224004</v>
      </c>
    </row>
    <row r="307" spans="1:11" ht="38.25">
      <c r="A307" s="86" t="s">
        <v>240</v>
      </c>
      <c r="B307" s="31">
        <v>903</v>
      </c>
      <c r="C307" s="30" t="s">
        <v>83</v>
      </c>
      <c r="D307" s="30" t="s">
        <v>126</v>
      </c>
      <c r="E307" s="30" t="s">
        <v>64</v>
      </c>
      <c r="F307" s="32"/>
      <c r="G307" s="198">
        <f>G308+G309</f>
        <v>300</v>
      </c>
      <c r="H307" s="198">
        <f>H309</f>
        <v>600</v>
      </c>
      <c r="I307" s="198">
        <f>I309</f>
        <v>0</v>
      </c>
      <c r="J307" s="198">
        <f>J308+J309</f>
        <v>299.984</v>
      </c>
      <c r="K307" s="198">
        <f>J307/G307*100</f>
        <v>99.99466666666666</v>
      </c>
    </row>
    <row r="308" spans="1:11" ht="12.75">
      <c r="A308" s="53" t="s">
        <v>185</v>
      </c>
      <c r="B308" s="73" t="s">
        <v>123</v>
      </c>
      <c r="C308" s="61" t="s">
        <v>83</v>
      </c>
      <c r="D308" s="61" t="s">
        <v>126</v>
      </c>
      <c r="E308" s="61" t="s">
        <v>64</v>
      </c>
      <c r="F308" s="74" t="s">
        <v>182</v>
      </c>
      <c r="G308" s="196">
        <v>5</v>
      </c>
      <c r="H308" s="198"/>
      <c r="I308" s="198"/>
      <c r="J308" s="196">
        <v>5</v>
      </c>
      <c r="K308" s="196">
        <f>J308/G308*100</f>
        <v>100</v>
      </c>
    </row>
    <row r="309" spans="1:11" ht="12.75">
      <c r="A309" s="72" t="s">
        <v>210</v>
      </c>
      <c r="B309" s="73" t="s">
        <v>123</v>
      </c>
      <c r="C309" s="61" t="s">
        <v>83</v>
      </c>
      <c r="D309" s="61" t="s">
        <v>126</v>
      </c>
      <c r="E309" s="61" t="s">
        <v>64</v>
      </c>
      <c r="F309" s="74" t="s">
        <v>209</v>
      </c>
      <c r="G309" s="196">
        <v>295</v>
      </c>
      <c r="H309" s="196">
        <v>600</v>
      </c>
      <c r="I309" s="196">
        <v>0</v>
      </c>
      <c r="J309" s="196">
        <v>294.984</v>
      </c>
      <c r="K309" s="196">
        <f>J309/G309*100</f>
        <v>99.99457627118643</v>
      </c>
    </row>
    <row r="310" spans="1:11" ht="25.5" hidden="1">
      <c r="A310" s="86" t="s">
        <v>312</v>
      </c>
      <c r="B310" s="31">
        <v>903</v>
      </c>
      <c r="C310" s="30" t="s">
        <v>83</v>
      </c>
      <c r="D310" s="30" t="s">
        <v>126</v>
      </c>
      <c r="E310" s="30" t="s">
        <v>65</v>
      </c>
      <c r="F310" s="32"/>
      <c r="G310" s="198">
        <f>G311</f>
        <v>0</v>
      </c>
      <c r="H310" s="196">
        <f>H311</f>
        <v>0</v>
      </c>
      <c r="I310" s="196">
        <f>I311</f>
        <v>0</v>
      </c>
      <c r="J310" s="198">
        <f>J311</f>
        <v>0</v>
      </c>
      <c r="K310" s="198">
        <f>K311</f>
        <v>0</v>
      </c>
    </row>
    <row r="311" spans="1:11" ht="12.75" hidden="1">
      <c r="A311" s="53" t="s">
        <v>185</v>
      </c>
      <c r="B311" s="73" t="s">
        <v>123</v>
      </c>
      <c r="C311" s="61" t="s">
        <v>83</v>
      </c>
      <c r="D311" s="61" t="s">
        <v>126</v>
      </c>
      <c r="E311" s="61" t="s">
        <v>65</v>
      </c>
      <c r="F311" s="74" t="s">
        <v>182</v>
      </c>
      <c r="G311" s="196">
        <v>0</v>
      </c>
      <c r="H311" s="196">
        <v>0</v>
      </c>
      <c r="I311" s="196">
        <v>0</v>
      </c>
      <c r="J311" s="196">
        <v>0</v>
      </c>
      <c r="K311" s="196">
        <v>0</v>
      </c>
    </row>
    <row r="312" spans="1:11" ht="25.5">
      <c r="A312" s="86" t="s">
        <v>313</v>
      </c>
      <c r="B312" s="31">
        <v>903</v>
      </c>
      <c r="C312" s="30" t="s">
        <v>83</v>
      </c>
      <c r="D312" s="30" t="s">
        <v>126</v>
      </c>
      <c r="E312" s="30" t="s">
        <v>273</v>
      </c>
      <c r="F312" s="32"/>
      <c r="G312" s="198">
        <f>G313</f>
        <v>1325</v>
      </c>
      <c r="H312" s="196">
        <f>H313</f>
        <v>0</v>
      </c>
      <c r="I312" s="196">
        <f>I313</f>
        <v>0</v>
      </c>
      <c r="J312" s="198">
        <f>J313</f>
        <v>1311.33917</v>
      </c>
      <c r="K312" s="198">
        <f>K313</f>
        <v>98.96899396226415</v>
      </c>
    </row>
    <row r="313" spans="1:11" ht="12.75">
      <c r="A313" s="72" t="s">
        <v>210</v>
      </c>
      <c r="B313" s="73" t="s">
        <v>123</v>
      </c>
      <c r="C313" s="61" t="s">
        <v>83</v>
      </c>
      <c r="D313" s="61" t="s">
        <v>126</v>
      </c>
      <c r="E313" s="61" t="s">
        <v>273</v>
      </c>
      <c r="F313" s="74" t="s">
        <v>209</v>
      </c>
      <c r="G313" s="196">
        <v>1325</v>
      </c>
      <c r="H313" s="196">
        <v>0</v>
      </c>
      <c r="I313" s="196">
        <v>0</v>
      </c>
      <c r="J313" s="196">
        <v>1311.33917</v>
      </c>
      <c r="K313" s="196">
        <f>J313/G313*100</f>
        <v>98.96899396226415</v>
      </c>
    </row>
    <row r="314" spans="1:11" ht="13.5">
      <c r="A314" s="85" t="s">
        <v>314</v>
      </c>
      <c r="B314" s="26">
        <v>903</v>
      </c>
      <c r="C314" s="27" t="s">
        <v>83</v>
      </c>
      <c r="D314" s="27" t="s">
        <v>126</v>
      </c>
      <c r="E314" s="27" t="s">
        <v>159</v>
      </c>
      <c r="F314" s="28"/>
      <c r="G314" s="203">
        <f>G315</f>
        <v>200</v>
      </c>
      <c r="H314" s="198">
        <f>H315</f>
        <v>1000</v>
      </c>
      <c r="I314" s="198">
        <f>I315</f>
        <v>2050</v>
      </c>
      <c r="J314" s="203">
        <f>J315</f>
        <v>200</v>
      </c>
      <c r="K314" s="203">
        <f>K315</f>
        <v>100</v>
      </c>
    </row>
    <row r="315" spans="1:11" ht="13.5" thickBot="1">
      <c r="A315" s="72" t="s">
        <v>210</v>
      </c>
      <c r="B315" s="42" t="s">
        <v>123</v>
      </c>
      <c r="C315" s="43" t="s">
        <v>83</v>
      </c>
      <c r="D315" s="43" t="s">
        <v>126</v>
      </c>
      <c r="E315" s="43" t="s">
        <v>159</v>
      </c>
      <c r="F315" s="44" t="s">
        <v>209</v>
      </c>
      <c r="G315" s="199">
        <v>200</v>
      </c>
      <c r="H315" s="199">
        <v>1000</v>
      </c>
      <c r="I315" s="199">
        <v>2050</v>
      </c>
      <c r="J315" s="199">
        <v>200</v>
      </c>
      <c r="K315" s="199">
        <f>J315/G315*100</f>
        <v>100</v>
      </c>
    </row>
    <row r="316" spans="1:11" ht="16.5" thickBot="1">
      <c r="A316" s="116" t="s">
        <v>227</v>
      </c>
      <c r="B316" s="130" t="s">
        <v>123</v>
      </c>
      <c r="C316" s="118" t="s">
        <v>115</v>
      </c>
      <c r="D316" s="118" t="s">
        <v>80</v>
      </c>
      <c r="E316" s="118"/>
      <c r="F316" s="131"/>
      <c r="G316" s="193">
        <f>G317+G323</f>
        <v>7418.56463</v>
      </c>
      <c r="H316" s="193">
        <f>H317+H323</f>
        <v>7862.110000000001</v>
      </c>
      <c r="I316" s="193">
        <f>I317+I323</f>
        <v>6814.700000000001</v>
      </c>
      <c r="J316" s="193">
        <f>J317+J323</f>
        <v>6983.92829</v>
      </c>
      <c r="K316" s="193">
        <f>J316/G316*100</f>
        <v>94.141234030066</v>
      </c>
    </row>
    <row r="317" spans="1:11" ht="14.25">
      <c r="A317" s="89" t="s">
        <v>32</v>
      </c>
      <c r="B317" s="141" t="s">
        <v>123</v>
      </c>
      <c r="C317" s="121" t="s">
        <v>115</v>
      </c>
      <c r="D317" s="121" t="s">
        <v>85</v>
      </c>
      <c r="E317" s="121"/>
      <c r="F317" s="140"/>
      <c r="G317" s="202">
        <f>G318</f>
        <v>6106.56463</v>
      </c>
      <c r="H317" s="202">
        <f>H318</f>
        <v>6530.110000000001</v>
      </c>
      <c r="I317" s="202">
        <f>I318</f>
        <v>6814.700000000001</v>
      </c>
      <c r="J317" s="202">
        <f>J318</f>
        <v>5693.92874</v>
      </c>
      <c r="K317" s="202">
        <f>K318</f>
        <v>93.24274915600132</v>
      </c>
    </row>
    <row r="318" spans="1:11" ht="40.5">
      <c r="A318" s="78" t="s">
        <v>6</v>
      </c>
      <c r="B318" s="31" t="s">
        <v>123</v>
      </c>
      <c r="C318" s="30" t="s">
        <v>115</v>
      </c>
      <c r="D318" s="30" t="s">
        <v>85</v>
      </c>
      <c r="E318" s="30" t="s">
        <v>7</v>
      </c>
      <c r="F318" s="32"/>
      <c r="G318" s="195">
        <f>G319+G321</f>
        <v>6106.56463</v>
      </c>
      <c r="H318" s="195">
        <f>H319+H321</f>
        <v>6530.110000000001</v>
      </c>
      <c r="I318" s="195">
        <f>I319+I321</f>
        <v>6814.700000000001</v>
      </c>
      <c r="J318" s="195">
        <f>J319+J321</f>
        <v>5693.92874</v>
      </c>
      <c r="K318" s="195">
        <f>J318/G318*100</f>
        <v>93.24274915600132</v>
      </c>
    </row>
    <row r="319" spans="1:11" ht="38.25">
      <c r="A319" s="72" t="s">
        <v>172</v>
      </c>
      <c r="B319" s="79">
        <v>903</v>
      </c>
      <c r="C319" s="55">
        <v>10</v>
      </c>
      <c r="D319" s="55" t="s">
        <v>85</v>
      </c>
      <c r="E319" s="55" t="s">
        <v>66</v>
      </c>
      <c r="F319" s="80"/>
      <c r="G319" s="196">
        <f>G320</f>
        <v>4854.7</v>
      </c>
      <c r="H319" s="196">
        <f>H320</f>
        <v>3535.3</v>
      </c>
      <c r="I319" s="196">
        <f>I320</f>
        <v>3535.3</v>
      </c>
      <c r="J319" s="196">
        <f>J320</f>
        <v>4442.06411</v>
      </c>
      <c r="K319" s="196">
        <f>K320</f>
        <v>91.50028034688034</v>
      </c>
    </row>
    <row r="320" spans="1:11" ht="12.75">
      <c r="A320" s="72" t="s">
        <v>274</v>
      </c>
      <c r="B320" s="73">
        <v>903</v>
      </c>
      <c r="C320" s="61">
        <v>10</v>
      </c>
      <c r="D320" s="61" t="s">
        <v>85</v>
      </c>
      <c r="E320" s="61" t="s">
        <v>66</v>
      </c>
      <c r="F320" s="74" t="s">
        <v>209</v>
      </c>
      <c r="G320" s="196">
        <v>4854.7</v>
      </c>
      <c r="H320" s="196">
        <v>3535.3</v>
      </c>
      <c r="I320" s="196">
        <v>3535.3</v>
      </c>
      <c r="J320" s="196">
        <v>4442.06411</v>
      </c>
      <c r="K320" s="196">
        <f>J320/G320*100</f>
        <v>91.50028034688034</v>
      </c>
    </row>
    <row r="321" spans="1:11" ht="12.75">
      <c r="A321" s="72" t="s">
        <v>67</v>
      </c>
      <c r="B321" s="79">
        <v>903</v>
      </c>
      <c r="C321" s="55">
        <v>10</v>
      </c>
      <c r="D321" s="55" t="s">
        <v>85</v>
      </c>
      <c r="E321" s="55" t="s">
        <v>68</v>
      </c>
      <c r="F321" s="80"/>
      <c r="G321" s="198">
        <f>G322</f>
        <v>1251.86463</v>
      </c>
      <c r="H321" s="198">
        <f>H322</f>
        <v>2994.81</v>
      </c>
      <c r="I321" s="198">
        <f>I322</f>
        <v>3279.4</v>
      </c>
      <c r="J321" s="198">
        <f>J322</f>
        <v>1251.86463</v>
      </c>
      <c r="K321" s="198">
        <f>K322</f>
        <v>100</v>
      </c>
    </row>
    <row r="322" spans="1:11" ht="13.5" thickBot="1">
      <c r="A322" s="72" t="s">
        <v>275</v>
      </c>
      <c r="B322" s="42">
        <v>903</v>
      </c>
      <c r="C322" s="43">
        <v>10</v>
      </c>
      <c r="D322" s="43" t="s">
        <v>85</v>
      </c>
      <c r="E322" s="43" t="s">
        <v>68</v>
      </c>
      <c r="F322" s="44" t="s">
        <v>209</v>
      </c>
      <c r="G322" s="197">
        <v>1251.86463</v>
      </c>
      <c r="H322" s="197">
        <v>2994.81</v>
      </c>
      <c r="I322" s="197">
        <v>3279.4</v>
      </c>
      <c r="J322" s="197">
        <v>1251.86463</v>
      </c>
      <c r="K322" s="197">
        <f>J322/G322*100</f>
        <v>100</v>
      </c>
    </row>
    <row r="323" spans="1:11" ht="12.75" customHeight="1">
      <c r="A323" s="137" t="s">
        <v>35</v>
      </c>
      <c r="B323" s="90">
        <v>903</v>
      </c>
      <c r="C323" s="91">
        <v>10</v>
      </c>
      <c r="D323" s="91" t="s">
        <v>82</v>
      </c>
      <c r="E323" s="91"/>
      <c r="F323" s="92"/>
      <c r="G323" s="194">
        <f>G324</f>
        <v>1312</v>
      </c>
      <c r="H323" s="194">
        <f>H324</f>
        <v>1332</v>
      </c>
      <c r="I323" s="194">
        <f>I324</f>
        <v>0</v>
      </c>
      <c r="J323" s="194">
        <f>J324</f>
        <v>1289.99955</v>
      </c>
      <c r="K323" s="194">
        <f>K324</f>
        <v>98.32313643292683</v>
      </c>
    </row>
    <row r="324" spans="1:11" ht="12.75" customHeight="1">
      <c r="A324" s="78" t="s">
        <v>24</v>
      </c>
      <c r="B324" s="31" t="s">
        <v>123</v>
      </c>
      <c r="C324" s="30">
        <v>10</v>
      </c>
      <c r="D324" s="30" t="s">
        <v>82</v>
      </c>
      <c r="E324" s="30" t="s">
        <v>25</v>
      </c>
      <c r="F324" s="32"/>
      <c r="G324" s="195">
        <f>G325+G327+G331+G329</f>
        <v>1312</v>
      </c>
      <c r="H324" s="195">
        <f>H325+H327+H331+H329</f>
        <v>1332</v>
      </c>
      <c r="I324" s="195">
        <f>I325+I327+I331+I329</f>
        <v>0</v>
      </c>
      <c r="J324" s="195">
        <f>J325+J327+J331+J329</f>
        <v>1289.99955</v>
      </c>
      <c r="K324" s="195">
        <f>J324/G324*100</f>
        <v>98.32313643292683</v>
      </c>
    </row>
    <row r="325" spans="1:11" ht="25.5" hidden="1">
      <c r="A325" s="72" t="s">
        <v>69</v>
      </c>
      <c r="B325" s="79" t="s">
        <v>123</v>
      </c>
      <c r="C325" s="55">
        <v>10</v>
      </c>
      <c r="D325" s="55" t="s">
        <v>82</v>
      </c>
      <c r="E325" s="55" t="s">
        <v>70</v>
      </c>
      <c r="F325" s="80"/>
      <c r="G325" s="196">
        <f>G326</f>
        <v>0</v>
      </c>
      <c r="H325" s="196">
        <f>H326</f>
        <v>0</v>
      </c>
      <c r="I325" s="196">
        <f>I326</f>
        <v>0</v>
      </c>
      <c r="J325" s="196">
        <f>J326</f>
        <v>0</v>
      </c>
      <c r="K325" s="196">
        <f>K326</f>
        <v>0</v>
      </c>
    </row>
    <row r="326" spans="1:11" ht="12.75" hidden="1">
      <c r="A326" s="72" t="s">
        <v>10</v>
      </c>
      <c r="B326" s="73">
        <v>903</v>
      </c>
      <c r="C326" s="61">
        <v>10</v>
      </c>
      <c r="D326" s="61" t="s">
        <v>82</v>
      </c>
      <c r="E326" s="61" t="s">
        <v>70</v>
      </c>
      <c r="F326" s="74"/>
      <c r="G326" s="196">
        <v>0</v>
      </c>
      <c r="H326" s="196">
        <v>0</v>
      </c>
      <c r="I326" s="196">
        <v>0</v>
      </c>
      <c r="J326" s="196">
        <v>0</v>
      </c>
      <c r="K326" s="196">
        <v>0</v>
      </c>
    </row>
    <row r="327" spans="1:11" ht="25.5" hidden="1">
      <c r="A327" s="72" t="s">
        <v>71</v>
      </c>
      <c r="B327" s="79">
        <v>903</v>
      </c>
      <c r="C327" s="55">
        <v>10</v>
      </c>
      <c r="D327" s="55" t="s">
        <v>82</v>
      </c>
      <c r="E327" s="55" t="s">
        <v>72</v>
      </c>
      <c r="F327" s="80"/>
      <c r="G327" s="196">
        <f>G328</f>
        <v>0</v>
      </c>
      <c r="H327" s="196">
        <f>H328</f>
        <v>0</v>
      </c>
      <c r="I327" s="196">
        <f>I328</f>
        <v>0</v>
      </c>
      <c r="J327" s="196">
        <f>J328</f>
        <v>0</v>
      </c>
      <c r="K327" s="196">
        <f>K328</f>
        <v>0</v>
      </c>
    </row>
    <row r="328" spans="1:11" ht="12.75" hidden="1">
      <c r="A328" s="72" t="s">
        <v>10</v>
      </c>
      <c r="B328" s="73">
        <v>903</v>
      </c>
      <c r="C328" s="61">
        <v>10</v>
      </c>
      <c r="D328" s="61" t="s">
        <v>82</v>
      </c>
      <c r="E328" s="61" t="s">
        <v>72</v>
      </c>
      <c r="F328" s="74"/>
      <c r="G328" s="196">
        <v>0</v>
      </c>
      <c r="H328" s="196">
        <v>0</v>
      </c>
      <c r="I328" s="196">
        <v>0</v>
      </c>
      <c r="J328" s="196">
        <v>0</v>
      </c>
      <c r="K328" s="196">
        <v>0</v>
      </c>
    </row>
    <row r="329" spans="1:11" ht="25.5">
      <c r="A329" s="86" t="s">
        <v>220</v>
      </c>
      <c r="B329" s="31">
        <v>903</v>
      </c>
      <c r="C329" s="30">
        <v>10</v>
      </c>
      <c r="D329" s="30" t="s">
        <v>82</v>
      </c>
      <c r="E329" s="30" t="s">
        <v>72</v>
      </c>
      <c r="F329" s="32"/>
      <c r="G329" s="198">
        <f>G330</f>
        <v>100</v>
      </c>
      <c r="H329" s="198">
        <f>H330</f>
        <v>0</v>
      </c>
      <c r="I329" s="198">
        <f>I330</f>
        <v>0</v>
      </c>
      <c r="J329" s="198">
        <f>J330</f>
        <v>99.99955</v>
      </c>
      <c r="K329" s="198">
        <f>K330</f>
        <v>99.99955</v>
      </c>
    </row>
    <row r="330" spans="1:11" ht="12.75">
      <c r="A330" s="72" t="s">
        <v>274</v>
      </c>
      <c r="B330" s="73">
        <v>903</v>
      </c>
      <c r="C330" s="61">
        <v>10</v>
      </c>
      <c r="D330" s="61" t="s">
        <v>82</v>
      </c>
      <c r="E330" s="61" t="s">
        <v>72</v>
      </c>
      <c r="F330" s="74" t="s">
        <v>209</v>
      </c>
      <c r="G330" s="196">
        <v>100</v>
      </c>
      <c r="H330" s="196">
        <v>0</v>
      </c>
      <c r="I330" s="196">
        <v>0</v>
      </c>
      <c r="J330" s="196">
        <v>99.99955</v>
      </c>
      <c r="K330" s="196">
        <f>J330/G330*100</f>
        <v>99.99955</v>
      </c>
    </row>
    <row r="331" spans="1:11" ht="38.25">
      <c r="A331" s="85" t="s">
        <v>213</v>
      </c>
      <c r="B331" s="26">
        <v>903</v>
      </c>
      <c r="C331" s="27">
        <v>10</v>
      </c>
      <c r="D331" s="27" t="s">
        <v>82</v>
      </c>
      <c r="E331" s="27" t="s">
        <v>73</v>
      </c>
      <c r="F331" s="28"/>
      <c r="G331" s="203">
        <f>G332</f>
        <v>1212</v>
      </c>
      <c r="H331" s="203">
        <f>H332</f>
        <v>1332</v>
      </c>
      <c r="I331" s="203">
        <f>I332</f>
        <v>0</v>
      </c>
      <c r="J331" s="203">
        <f>J332</f>
        <v>1190</v>
      </c>
      <c r="K331" s="203">
        <f>K332</f>
        <v>98.18481848184818</v>
      </c>
    </row>
    <row r="332" spans="1:11" ht="13.5" thickBot="1">
      <c r="A332" s="72" t="s">
        <v>203</v>
      </c>
      <c r="B332" s="42">
        <v>903</v>
      </c>
      <c r="C332" s="43">
        <v>10</v>
      </c>
      <c r="D332" s="43" t="s">
        <v>82</v>
      </c>
      <c r="E332" s="43" t="s">
        <v>73</v>
      </c>
      <c r="F332" s="44" t="s">
        <v>202</v>
      </c>
      <c r="G332" s="197">
        <v>1212</v>
      </c>
      <c r="H332" s="197">
        <v>1332</v>
      </c>
      <c r="I332" s="197">
        <v>0</v>
      </c>
      <c r="J332" s="197">
        <v>1190</v>
      </c>
      <c r="K332" s="197">
        <f>J332/G332*100</f>
        <v>98.18481848184818</v>
      </c>
    </row>
    <row r="333" spans="1:11" ht="16.5" thickBot="1">
      <c r="A333" s="116" t="s">
        <v>276</v>
      </c>
      <c r="B333" s="130" t="s">
        <v>123</v>
      </c>
      <c r="C333" s="118" t="s">
        <v>121</v>
      </c>
      <c r="D333" s="118" t="s">
        <v>80</v>
      </c>
      <c r="E333" s="118"/>
      <c r="F333" s="131"/>
      <c r="G333" s="193">
        <f>G334</f>
        <v>384.2</v>
      </c>
      <c r="H333" s="204"/>
      <c r="I333" s="204"/>
      <c r="J333" s="193">
        <f aca="true" t="shared" si="25" ref="J333:K335">J334</f>
        <v>237.564</v>
      </c>
      <c r="K333" s="193">
        <f>K334</f>
        <v>61.8334200937012</v>
      </c>
    </row>
    <row r="334" spans="1:11" ht="15" thickBot="1">
      <c r="A334" s="89" t="s">
        <v>277</v>
      </c>
      <c r="B334" s="141" t="s">
        <v>123</v>
      </c>
      <c r="C334" s="121" t="s">
        <v>121</v>
      </c>
      <c r="D334" s="121" t="s">
        <v>79</v>
      </c>
      <c r="E334" s="121"/>
      <c r="F334" s="140"/>
      <c r="G334" s="202">
        <f>G335</f>
        <v>384.2</v>
      </c>
      <c r="H334" s="204"/>
      <c r="I334" s="204"/>
      <c r="J334" s="202">
        <f t="shared" si="25"/>
        <v>237.564</v>
      </c>
      <c r="K334" s="202">
        <f t="shared" si="25"/>
        <v>61.8334200937012</v>
      </c>
    </row>
    <row r="335" spans="1:11" ht="14.25" thickBot="1">
      <c r="A335" s="78" t="s">
        <v>24</v>
      </c>
      <c r="B335" s="31" t="s">
        <v>123</v>
      </c>
      <c r="C335" s="30" t="s">
        <v>121</v>
      </c>
      <c r="D335" s="30" t="s">
        <v>79</v>
      </c>
      <c r="E335" s="30" t="s">
        <v>25</v>
      </c>
      <c r="F335" s="32"/>
      <c r="G335" s="195">
        <f>G336</f>
        <v>384.2</v>
      </c>
      <c r="H335" s="204"/>
      <c r="I335" s="204"/>
      <c r="J335" s="195">
        <f t="shared" si="25"/>
        <v>237.564</v>
      </c>
      <c r="K335" s="195">
        <f t="shared" si="25"/>
        <v>61.8334200937012</v>
      </c>
    </row>
    <row r="336" spans="1:11" ht="26.25" thickBot="1">
      <c r="A336" s="86" t="s">
        <v>207</v>
      </c>
      <c r="B336" s="31">
        <v>903</v>
      </c>
      <c r="C336" s="30" t="s">
        <v>121</v>
      </c>
      <c r="D336" s="30" t="s">
        <v>79</v>
      </c>
      <c r="E336" s="30" t="s">
        <v>205</v>
      </c>
      <c r="F336" s="32"/>
      <c r="G336" s="198">
        <f>G338+G337</f>
        <v>384.2</v>
      </c>
      <c r="H336" s="204"/>
      <c r="I336" s="204"/>
      <c r="J336" s="198">
        <f>J338+J337</f>
        <v>237.564</v>
      </c>
      <c r="K336" s="198">
        <f>J336/G336*100</f>
        <v>61.8334200937012</v>
      </c>
    </row>
    <row r="337" spans="1:11" ht="13.5" thickBot="1">
      <c r="A337" s="72" t="s">
        <v>185</v>
      </c>
      <c r="B337" s="73">
        <v>903</v>
      </c>
      <c r="C337" s="61" t="s">
        <v>121</v>
      </c>
      <c r="D337" s="61" t="s">
        <v>79</v>
      </c>
      <c r="E337" s="61" t="s">
        <v>205</v>
      </c>
      <c r="F337" s="74" t="s">
        <v>182</v>
      </c>
      <c r="G337" s="196">
        <v>6</v>
      </c>
      <c r="H337" s="204"/>
      <c r="I337" s="204"/>
      <c r="J337" s="196">
        <v>6</v>
      </c>
      <c r="K337" s="196">
        <f>J337/G337*100</f>
        <v>100</v>
      </c>
    </row>
    <row r="338" spans="1:11" ht="13.5" thickBot="1">
      <c r="A338" s="72" t="s">
        <v>274</v>
      </c>
      <c r="B338" s="73">
        <v>903</v>
      </c>
      <c r="C338" s="61" t="s">
        <v>121</v>
      </c>
      <c r="D338" s="61" t="s">
        <v>79</v>
      </c>
      <c r="E338" s="61" t="s">
        <v>205</v>
      </c>
      <c r="F338" s="74" t="s">
        <v>209</v>
      </c>
      <c r="G338" s="196">
        <v>378.2</v>
      </c>
      <c r="H338" s="204"/>
      <c r="I338" s="204"/>
      <c r="J338" s="196">
        <v>231.564</v>
      </c>
      <c r="K338" s="196">
        <f>J338/G338*100</f>
        <v>61.227921734531996</v>
      </c>
    </row>
    <row r="339" spans="1:11" ht="16.5" thickBot="1">
      <c r="A339" s="88" t="s">
        <v>19</v>
      </c>
      <c r="B339" s="230"/>
      <c r="C339" s="231"/>
      <c r="D339" s="231"/>
      <c r="E339" s="231"/>
      <c r="F339" s="232"/>
      <c r="G339" s="193">
        <f>G215+G228+G316+G333+G221</f>
        <v>602129.1578999999</v>
      </c>
      <c r="H339" s="193">
        <f>H215+H228+H316</f>
        <v>467324.16098</v>
      </c>
      <c r="I339" s="193">
        <f>I215+I228+I316</f>
        <v>472502.37789000006</v>
      </c>
      <c r="J339" s="193">
        <f>J215+J228+J316+J333+J221</f>
        <v>592829.7871600001</v>
      </c>
      <c r="K339" s="193">
        <f>J339/G339*100</f>
        <v>98.4555853809783</v>
      </c>
    </row>
    <row r="340" spans="1:7" ht="16.5" thickBot="1">
      <c r="A340" s="244" t="s">
        <v>247</v>
      </c>
      <c r="B340" s="245"/>
      <c r="C340" s="245"/>
      <c r="D340" s="245"/>
      <c r="E340" s="245"/>
      <c r="F340" s="245"/>
      <c r="G340" s="246"/>
    </row>
    <row r="341" spans="1:11" ht="32.25" thickBot="1">
      <c r="A341" s="116" t="s">
        <v>221</v>
      </c>
      <c r="B341" s="130" t="s">
        <v>127</v>
      </c>
      <c r="C341" s="118" t="s">
        <v>85</v>
      </c>
      <c r="D341" s="118" t="s">
        <v>80</v>
      </c>
      <c r="E341" s="118"/>
      <c r="F341" s="131"/>
      <c r="G341" s="193">
        <f>G342</f>
        <v>60</v>
      </c>
      <c r="J341" s="193">
        <f>J342</f>
        <v>0</v>
      </c>
      <c r="K341" s="193">
        <v>0</v>
      </c>
    </row>
    <row r="342" spans="1:11" ht="14.25">
      <c r="A342" s="137" t="s">
        <v>160</v>
      </c>
      <c r="B342" s="90" t="s">
        <v>127</v>
      </c>
      <c r="C342" s="91" t="s">
        <v>85</v>
      </c>
      <c r="D342" s="91" t="s">
        <v>86</v>
      </c>
      <c r="E342" s="91"/>
      <c r="F342" s="92"/>
      <c r="G342" s="194">
        <f>G343</f>
        <v>60</v>
      </c>
      <c r="J342" s="194">
        <f>J343</f>
        <v>0</v>
      </c>
      <c r="K342" s="194">
        <v>0</v>
      </c>
    </row>
    <row r="343" spans="1:11" ht="13.5">
      <c r="A343" s="78" t="s">
        <v>24</v>
      </c>
      <c r="B343" s="31" t="s">
        <v>127</v>
      </c>
      <c r="C343" s="30" t="s">
        <v>85</v>
      </c>
      <c r="D343" s="30" t="s">
        <v>86</v>
      </c>
      <c r="E343" s="30" t="s">
        <v>25</v>
      </c>
      <c r="F343" s="32"/>
      <c r="G343" s="195">
        <f>G344</f>
        <v>60</v>
      </c>
      <c r="J343" s="195">
        <f>J344</f>
        <v>0</v>
      </c>
      <c r="K343" s="195">
        <v>0</v>
      </c>
    </row>
    <row r="344" spans="1:11" ht="27.75" customHeight="1">
      <c r="A344" s="142" t="s">
        <v>208</v>
      </c>
      <c r="B344" s="31" t="s">
        <v>127</v>
      </c>
      <c r="C344" s="30" t="s">
        <v>85</v>
      </c>
      <c r="D344" s="30" t="s">
        <v>86</v>
      </c>
      <c r="E344" s="30" t="s">
        <v>161</v>
      </c>
      <c r="F344" s="32"/>
      <c r="G344" s="198">
        <f>G345</f>
        <v>60</v>
      </c>
      <c r="J344" s="198">
        <f>J345</f>
        <v>0</v>
      </c>
      <c r="K344" s="198">
        <v>0</v>
      </c>
    </row>
    <row r="345" spans="1:11" ht="13.5" thickBot="1">
      <c r="A345" s="53" t="s">
        <v>210</v>
      </c>
      <c r="B345" s="73" t="s">
        <v>127</v>
      </c>
      <c r="C345" s="61" t="s">
        <v>85</v>
      </c>
      <c r="D345" s="61" t="s">
        <v>86</v>
      </c>
      <c r="E345" s="61" t="s">
        <v>161</v>
      </c>
      <c r="F345" s="74" t="s">
        <v>209</v>
      </c>
      <c r="G345" s="196">
        <v>60</v>
      </c>
      <c r="J345" s="196">
        <v>0</v>
      </c>
      <c r="K345" s="196">
        <v>0</v>
      </c>
    </row>
    <row r="346" spans="1:11" ht="16.5" thickBot="1">
      <c r="A346" s="116" t="s">
        <v>223</v>
      </c>
      <c r="B346" s="130" t="s">
        <v>127</v>
      </c>
      <c r="C346" s="118" t="s">
        <v>90</v>
      </c>
      <c r="D346" s="118" t="s">
        <v>80</v>
      </c>
      <c r="E346" s="118"/>
      <c r="F346" s="131"/>
      <c r="G346" s="193">
        <f>G347</f>
        <v>560.98074</v>
      </c>
      <c r="J346" s="193">
        <f aca="true" t="shared" si="26" ref="J346:K349">J347</f>
        <v>560.53674</v>
      </c>
      <c r="K346" s="193">
        <f>J346/G346*100</f>
        <v>99.92085289773051</v>
      </c>
    </row>
    <row r="347" spans="1:11" ht="14.25">
      <c r="A347" s="137" t="s">
        <v>28</v>
      </c>
      <c r="B347" s="90" t="s">
        <v>127</v>
      </c>
      <c r="C347" s="91" t="s">
        <v>90</v>
      </c>
      <c r="D347" s="91" t="s">
        <v>86</v>
      </c>
      <c r="E347" s="91"/>
      <c r="F347" s="92"/>
      <c r="G347" s="194">
        <f>G348</f>
        <v>560.98074</v>
      </c>
      <c r="J347" s="194">
        <f t="shared" si="26"/>
        <v>560.53674</v>
      </c>
      <c r="K347" s="194">
        <f t="shared" si="26"/>
        <v>99.92085289773051</v>
      </c>
    </row>
    <row r="348" spans="1:11" ht="13.5">
      <c r="A348" s="78" t="s">
        <v>24</v>
      </c>
      <c r="B348" s="31" t="s">
        <v>127</v>
      </c>
      <c r="C348" s="30" t="s">
        <v>90</v>
      </c>
      <c r="D348" s="30" t="s">
        <v>86</v>
      </c>
      <c r="E348" s="30" t="s">
        <v>25</v>
      </c>
      <c r="F348" s="32"/>
      <c r="G348" s="195">
        <f>G349</f>
        <v>560.98074</v>
      </c>
      <c r="J348" s="195">
        <f t="shared" si="26"/>
        <v>560.53674</v>
      </c>
      <c r="K348" s="195">
        <f t="shared" si="26"/>
        <v>99.92085289773051</v>
      </c>
    </row>
    <row r="349" spans="1:11" ht="25.5">
      <c r="A349" s="142" t="s">
        <v>197</v>
      </c>
      <c r="B349" s="31" t="s">
        <v>127</v>
      </c>
      <c r="C349" s="30" t="s">
        <v>90</v>
      </c>
      <c r="D349" s="30" t="s">
        <v>86</v>
      </c>
      <c r="E349" s="30" t="s">
        <v>105</v>
      </c>
      <c r="F349" s="32"/>
      <c r="G349" s="198">
        <f>G350</f>
        <v>560.98074</v>
      </c>
      <c r="J349" s="198">
        <f t="shared" si="26"/>
        <v>560.53674</v>
      </c>
      <c r="K349" s="198">
        <f t="shared" si="26"/>
        <v>99.92085289773051</v>
      </c>
    </row>
    <row r="350" spans="1:11" ht="13.5" thickBot="1">
      <c r="A350" s="72" t="s">
        <v>210</v>
      </c>
      <c r="B350" s="73" t="s">
        <v>127</v>
      </c>
      <c r="C350" s="61" t="s">
        <v>90</v>
      </c>
      <c r="D350" s="61" t="s">
        <v>86</v>
      </c>
      <c r="E350" s="61" t="s">
        <v>105</v>
      </c>
      <c r="F350" s="74" t="s">
        <v>209</v>
      </c>
      <c r="G350" s="196">
        <v>560.98074</v>
      </c>
      <c r="J350" s="196">
        <v>560.53674</v>
      </c>
      <c r="K350" s="196">
        <f>J350/G350*100</f>
        <v>99.92085289773051</v>
      </c>
    </row>
    <row r="351" spans="1:11" ht="16.5" thickBot="1">
      <c r="A351" s="116" t="s">
        <v>225</v>
      </c>
      <c r="B351" s="130" t="s">
        <v>127</v>
      </c>
      <c r="C351" s="118" t="s">
        <v>83</v>
      </c>
      <c r="D351" s="118" t="s">
        <v>80</v>
      </c>
      <c r="E351" s="118"/>
      <c r="F351" s="131"/>
      <c r="G351" s="193">
        <f>G352+G364</f>
        <v>27529.3016</v>
      </c>
      <c r="H351" s="22" t="e">
        <f>H352+H364</f>
        <v>#REF!</v>
      </c>
      <c r="I351" s="22" t="e">
        <f>I352+I364</f>
        <v>#REF!</v>
      </c>
      <c r="J351" s="193">
        <f>J352+J364</f>
        <v>26706.912210000002</v>
      </c>
      <c r="K351" s="193">
        <f>J351/G351*100</f>
        <v>97.01267615884598</v>
      </c>
    </row>
    <row r="352" spans="1:11" ht="14.25">
      <c r="A352" s="137" t="s">
        <v>45</v>
      </c>
      <c r="B352" s="90" t="s">
        <v>127</v>
      </c>
      <c r="C352" s="91" t="s">
        <v>83</v>
      </c>
      <c r="D352" s="91" t="s">
        <v>86</v>
      </c>
      <c r="E352" s="91"/>
      <c r="F352" s="92"/>
      <c r="G352" s="194">
        <f>G353+G357</f>
        <v>26659.9616</v>
      </c>
      <c r="H352" s="138">
        <f>H353+H357</f>
        <v>17854.81592</v>
      </c>
      <c r="I352" s="138">
        <f>I353+I357</f>
        <v>18541.05721</v>
      </c>
      <c r="J352" s="194">
        <f>J353+J357</f>
        <v>26003.8666</v>
      </c>
      <c r="K352" s="194">
        <f>J352/G352*100</f>
        <v>97.53902496243656</v>
      </c>
    </row>
    <row r="353" spans="1:11" ht="13.5">
      <c r="A353" s="78" t="s">
        <v>74</v>
      </c>
      <c r="B353" s="31" t="s">
        <v>127</v>
      </c>
      <c r="C353" s="30" t="s">
        <v>83</v>
      </c>
      <c r="D353" s="30" t="s">
        <v>86</v>
      </c>
      <c r="E353" s="30" t="s">
        <v>51</v>
      </c>
      <c r="F353" s="32"/>
      <c r="G353" s="195">
        <f>G354</f>
        <v>26035.5016</v>
      </c>
      <c r="H353" s="15">
        <f>H354</f>
        <v>17754.81592</v>
      </c>
      <c r="I353" s="15">
        <f>I354</f>
        <v>18541.05721</v>
      </c>
      <c r="J353" s="195">
        <f>J354</f>
        <v>25379.40706</v>
      </c>
      <c r="K353" s="195">
        <f>K354</f>
        <v>97.48000038532003</v>
      </c>
    </row>
    <row r="354" spans="1:11" ht="12.75">
      <c r="A354" s="72" t="s">
        <v>169</v>
      </c>
      <c r="B354" s="79" t="s">
        <v>127</v>
      </c>
      <c r="C354" s="55" t="s">
        <v>83</v>
      </c>
      <c r="D354" s="55" t="s">
        <v>86</v>
      </c>
      <c r="E354" s="55" t="s">
        <v>52</v>
      </c>
      <c r="F354" s="80"/>
      <c r="G354" s="196">
        <f>G356+G355</f>
        <v>26035.5016</v>
      </c>
      <c r="H354" s="16">
        <f>H356+H355</f>
        <v>17754.81592</v>
      </c>
      <c r="I354" s="16">
        <f>I356+I355</f>
        <v>18541.05721</v>
      </c>
      <c r="J354" s="196">
        <f>J356+J355</f>
        <v>25379.40706</v>
      </c>
      <c r="K354" s="196">
        <f>J354/G354*100</f>
        <v>97.48000038532003</v>
      </c>
    </row>
    <row r="355" spans="1:11" ht="12.75">
      <c r="A355" s="72" t="s">
        <v>203</v>
      </c>
      <c r="B355" s="73" t="s">
        <v>127</v>
      </c>
      <c r="C355" s="61" t="s">
        <v>83</v>
      </c>
      <c r="D355" s="61" t="s">
        <v>86</v>
      </c>
      <c r="E355" s="61" t="s">
        <v>52</v>
      </c>
      <c r="F355" s="74" t="s">
        <v>202</v>
      </c>
      <c r="G355" s="196">
        <v>42.2</v>
      </c>
      <c r="H355" s="16">
        <v>60</v>
      </c>
      <c r="I355" s="16">
        <v>60</v>
      </c>
      <c r="J355" s="196">
        <v>42.2</v>
      </c>
      <c r="K355" s="196">
        <f>J355/G355*100</f>
        <v>100</v>
      </c>
    </row>
    <row r="356" spans="1:11" ht="12.75">
      <c r="A356" s="53" t="s">
        <v>210</v>
      </c>
      <c r="B356" s="73" t="s">
        <v>127</v>
      </c>
      <c r="C356" s="61" t="s">
        <v>83</v>
      </c>
      <c r="D356" s="61" t="s">
        <v>86</v>
      </c>
      <c r="E356" s="61" t="s">
        <v>52</v>
      </c>
      <c r="F356" s="74" t="s">
        <v>209</v>
      </c>
      <c r="G356" s="196">
        <v>25993.3016</v>
      </c>
      <c r="H356" s="16">
        <v>17694.81592</v>
      </c>
      <c r="I356" s="16">
        <v>18481.05721</v>
      </c>
      <c r="J356" s="196">
        <v>25337.20706</v>
      </c>
      <c r="K356" s="196">
        <f>J356/G356*100</f>
        <v>97.47590917807841</v>
      </c>
    </row>
    <row r="357" spans="1:11" ht="13.5">
      <c r="A357" s="68" t="s">
        <v>24</v>
      </c>
      <c r="B357" s="26" t="s">
        <v>127</v>
      </c>
      <c r="C357" s="27" t="s">
        <v>83</v>
      </c>
      <c r="D357" s="27" t="s">
        <v>86</v>
      </c>
      <c r="E357" s="27" t="s">
        <v>25</v>
      </c>
      <c r="F357" s="28"/>
      <c r="G357" s="200">
        <f>G360+G362+G358</f>
        <v>624.46</v>
      </c>
      <c r="H357" s="81">
        <f>H360</f>
        <v>100</v>
      </c>
      <c r="I357" s="81">
        <f>I360</f>
        <v>0</v>
      </c>
      <c r="J357" s="200">
        <f>J360+J362+J358</f>
        <v>624.4595400000001</v>
      </c>
      <c r="K357" s="200">
        <f>J357/G357*100</f>
        <v>99.99992633635462</v>
      </c>
    </row>
    <row r="358" spans="1:11" ht="29.25" customHeight="1">
      <c r="A358" s="182" t="s">
        <v>315</v>
      </c>
      <c r="B358" s="31" t="s">
        <v>127</v>
      </c>
      <c r="C358" s="30" t="s">
        <v>83</v>
      </c>
      <c r="D358" s="30" t="s">
        <v>86</v>
      </c>
      <c r="E358" s="30" t="s">
        <v>146</v>
      </c>
      <c r="F358" s="32"/>
      <c r="G358" s="198">
        <f>G359</f>
        <v>2.36</v>
      </c>
      <c r="H358" s="81"/>
      <c r="I358" s="81"/>
      <c r="J358" s="198">
        <f>J359</f>
        <v>2.36</v>
      </c>
      <c r="K358" s="198">
        <f>K359</f>
        <v>100</v>
      </c>
    </row>
    <row r="359" spans="1:11" ht="13.5">
      <c r="A359" s="72" t="s">
        <v>210</v>
      </c>
      <c r="B359" s="73" t="s">
        <v>127</v>
      </c>
      <c r="C359" s="61" t="s">
        <v>83</v>
      </c>
      <c r="D359" s="61" t="s">
        <v>86</v>
      </c>
      <c r="E359" s="61" t="s">
        <v>146</v>
      </c>
      <c r="F359" s="74" t="s">
        <v>209</v>
      </c>
      <c r="G359" s="196">
        <v>2.36</v>
      </c>
      <c r="H359" s="81"/>
      <c r="I359" s="81"/>
      <c r="J359" s="196">
        <v>2.36</v>
      </c>
      <c r="K359" s="196">
        <f>J359/G359*100</f>
        <v>100</v>
      </c>
    </row>
    <row r="360" spans="1:11" ht="25.5">
      <c r="A360" s="86" t="s">
        <v>168</v>
      </c>
      <c r="B360" s="31" t="s">
        <v>127</v>
      </c>
      <c r="C360" s="30" t="s">
        <v>83</v>
      </c>
      <c r="D360" s="30" t="s">
        <v>86</v>
      </c>
      <c r="E360" s="30" t="s">
        <v>147</v>
      </c>
      <c r="F360" s="32"/>
      <c r="G360" s="198">
        <f>G361</f>
        <v>22.1</v>
      </c>
      <c r="H360" s="19">
        <f>H361</f>
        <v>100</v>
      </c>
      <c r="I360" s="19">
        <f>I361</f>
        <v>0</v>
      </c>
      <c r="J360" s="198">
        <f>J361</f>
        <v>22.1</v>
      </c>
      <c r="K360" s="198">
        <f>K361</f>
        <v>100</v>
      </c>
    </row>
    <row r="361" spans="1:11" ht="12.75">
      <c r="A361" s="72" t="s">
        <v>210</v>
      </c>
      <c r="B361" s="73" t="s">
        <v>127</v>
      </c>
      <c r="C361" s="61" t="s">
        <v>83</v>
      </c>
      <c r="D361" s="61" t="s">
        <v>86</v>
      </c>
      <c r="E361" s="61" t="s">
        <v>147</v>
      </c>
      <c r="F361" s="74" t="s">
        <v>209</v>
      </c>
      <c r="G361" s="196">
        <v>22.1</v>
      </c>
      <c r="H361" s="16">
        <v>100</v>
      </c>
      <c r="I361" s="16">
        <v>0</v>
      </c>
      <c r="J361" s="196">
        <v>22.1</v>
      </c>
      <c r="K361" s="196">
        <f>J361/G361*100</f>
        <v>100</v>
      </c>
    </row>
    <row r="362" spans="1:11" ht="25.5">
      <c r="A362" s="86" t="s">
        <v>217</v>
      </c>
      <c r="B362" s="31" t="s">
        <v>127</v>
      </c>
      <c r="C362" s="30" t="s">
        <v>83</v>
      </c>
      <c r="D362" s="30" t="s">
        <v>86</v>
      </c>
      <c r="E362" s="30" t="s">
        <v>216</v>
      </c>
      <c r="F362" s="32"/>
      <c r="G362" s="198">
        <f>G363</f>
        <v>600</v>
      </c>
      <c r="H362" s="20"/>
      <c r="I362" s="20"/>
      <c r="J362" s="198">
        <f>J363</f>
        <v>599.99954</v>
      </c>
      <c r="K362" s="198">
        <f>K363</f>
        <v>99.99992333333334</v>
      </c>
    </row>
    <row r="363" spans="1:11" ht="13.5" thickBot="1">
      <c r="A363" s="72" t="s">
        <v>210</v>
      </c>
      <c r="B363" s="73" t="s">
        <v>127</v>
      </c>
      <c r="C363" s="61" t="s">
        <v>83</v>
      </c>
      <c r="D363" s="61" t="s">
        <v>86</v>
      </c>
      <c r="E363" s="61" t="s">
        <v>216</v>
      </c>
      <c r="F363" s="74" t="s">
        <v>209</v>
      </c>
      <c r="G363" s="196">
        <v>600</v>
      </c>
      <c r="H363" s="20"/>
      <c r="I363" s="20"/>
      <c r="J363" s="196">
        <v>599.99954</v>
      </c>
      <c r="K363" s="196">
        <f>J363/G363*100</f>
        <v>99.99992333333334</v>
      </c>
    </row>
    <row r="364" spans="1:11" ht="14.25">
      <c r="A364" s="137" t="s">
        <v>29</v>
      </c>
      <c r="B364" s="90" t="s">
        <v>127</v>
      </c>
      <c r="C364" s="91" t="s">
        <v>83</v>
      </c>
      <c r="D364" s="91" t="s">
        <v>83</v>
      </c>
      <c r="E364" s="91"/>
      <c r="F364" s="92"/>
      <c r="G364" s="194">
        <f>G365+G368</f>
        <v>869.3399999999999</v>
      </c>
      <c r="H364" s="138" t="e">
        <f>H365+H368</f>
        <v>#REF!</v>
      </c>
      <c r="I364" s="138" t="e">
        <f>I365+I368</f>
        <v>#REF!</v>
      </c>
      <c r="J364" s="194">
        <f>J365+J368</f>
        <v>703.04561</v>
      </c>
      <c r="K364" s="194">
        <f>J364/G364*100</f>
        <v>80.87119078841421</v>
      </c>
    </row>
    <row r="365" spans="1:11" ht="13.5">
      <c r="A365" s="68" t="s">
        <v>128</v>
      </c>
      <c r="B365" s="26" t="s">
        <v>127</v>
      </c>
      <c r="C365" s="27" t="s">
        <v>83</v>
      </c>
      <c r="D365" s="27" t="s">
        <v>83</v>
      </c>
      <c r="E365" s="27" t="s">
        <v>129</v>
      </c>
      <c r="F365" s="28"/>
      <c r="G365" s="200">
        <f>G366</f>
        <v>371.84</v>
      </c>
      <c r="H365" s="81" t="e">
        <f>H366</f>
        <v>#REF!</v>
      </c>
      <c r="I365" s="81" t="e">
        <f>I366</f>
        <v>#REF!</v>
      </c>
      <c r="J365" s="200">
        <f>J366</f>
        <v>365.49603</v>
      </c>
      <c r="K365" s="200">
        <f>J365/G365*100</f>
        <v>98.29389791308091</v>
      </c>
    </row>
    <row r="366" spans="1:11" ht="12.75">
      <c r="A366" s="87" t="s">
        <v>54</v>
      </c>
      <c r="B366" s="69" t="s">
        <v>127</v>
      </c>
      <c r="C366" s="70" t="s">
        <v>83</v>
      </c>
      <c r="D366" s="70" t="s">
        <v>83</v>
      </c>
      <c r="E366" s="70" t="s">
        <v>130</v>
      </c>
      <c r="F366" s="71"/>
      <c r="G366" s="201">
        <f>G367</f>
        <v>371.84</v>
      </c>
      <c r="H366" s="20" t="e">
        <f>H367+#REF!+#REF!</f>
        <v>#REF!</v>
      </c>
      <c r="I366" s="20" t="e">
        <f>I367+#REF!+#REF!</f>
        <v>#REF!</v>
      </c>
      <c r="J366" s="201">
        <f>J367</f>
        <v>365.49603</v>
      </c>
      <c r="K366" s="201">
        <f>K367</f>
        <v>98.29389791308091</v>
      </c>
    </row>
    <row r="367" spans="1:11" ht="13.5" customHeight="1">
      <c r="A367" s="53" t="s">
        <v>210</v>
      </c>
      <c r="B367" s="73">
        <v>905</v>
      </c>
      <c r="C367" s="61" t="s">
        <v>83</v>
      </c>
      <c r="D367" s="61" t="s">
        <v>83</v>
      </c>
      <c r="E367" s="98" t="s">
        <v>130</v>
      </c>
      <c r="F367" s="99" t="s">
        <v>209</v>
      </c>
      <c r="G367" s="196">
        <v>371.84</v>
      </c>
      <c r="H367" s="16">
        <v>0.91</v>
      </c>
      <c r="I367" s="16">
        <v>0.95</v>
      </c>
      <c r="J367" s="196">
        <v>365.49603</v>
      </c>
      <c r="K367" s="196">
        <f>J367/G367*100</f>
        <v>98.29389791308091</v>
      </c>
    </row>
    <row r="368" spans="1:11" ht="13.5">
      <c r="A368" s="78" t="s">
        <v>24</v>
      </c>
      <c r="B368" s="31" t="s">
        <v>127</v>
      </c>
      <c r="C368" s="30" t="s">
        <v>83</v>
      </c>
      <c r="D368" s="30" t="s">
        <v>83</v>
      </c>
      <c r="E368" s="30" t="s">
        <v>25</v>
      </c>
      <c r="F368" s="32"/>
      <c r="G368" s="195">
        <f>G369+G371+G373</f>
        <v>497.5</v>
      </c>
      <c r="H368" s="15">
        <f>H369+H371+H373</f>
        <v>805</v>
      </c>
      <c r="I368" s="15">
        <f>I369+I371+I373</f>
        <v>805.3</v>
      </c>
      <c r="J368" s="195">
        <f>J369+J371+J373</f>
        <v>337.54958</v>
      </c>
      <c r="K368" s="195">
        <f>J368/G368*100</f>
        <v>67.84916180904523</v>
      </c>
    </row>
    <row r="369" spans="1:11" ht="27" customHeight="1">
      <c r="A369" s="86" t="s">
        <v>201</v>
      </c>
      <c r="B369" s="31" t="s">
        <v>127</v>
      </c>
      <c r="C369" s="30" t="s">
        <v>83</v>
      </c>
      <c r="D369" s="30" t="s">
        <v>83</v>
      </c>
      <c r="E369" s="30" t="s">
        <v>30</v>
      </c>
      <c r="F369" s="32"/>
      <c r="G369" s="198">
        <f>G370</f>
        <v>90</v>
      </c>
      <c r="H369" s="19">
        <f>H370</f>
        <v>90</v>
      </c>
      <c r="I369" s="19">
        <f>I370</f>
        <v>90</v>
      </c>
      <c r="J369" s="198">
        <f>J370</f>
        <v>90</v>
      </c>
      <c r="K369" s="198">
        <f>K370</f>
        <v>100</v>
      </c>
    </row>
    <row r="370" spans="1:11" ht="12.75">
      <c r="A370" s="72" t="s">
        <v>210</v>
      </c>
      <c r="B370" s="73">
        <v>905</v>
      </c>
      <c r="C370" s="61" t="s">
        <v>83</v>
      </c>
      <c r="D370" s="61" t="s">
        <v>83</v>
      </c>
      <c r="E370" s="61" t="s">
        <v>30</v>
      </c>
      <c r="F370" s="74" t="s">
        <v>209</v>
      </c>
      <c r="G370" s="196">
        <v>90</v>
      </c>
      <c r="H370" s="16">
        <v>90</v>
      </c>
      <c r="I370" s="16">
        <v>90</v>
      </c>
      <c r="J370" s="196">
        <v>90</v>
      </c>
      <c r="K370" s="196">
        <f>J370/G370*100</f>
        <v>100</v>
      </c>
    </row>
    <row r="371" spans="1:11" ht="13.5">
      <c r="A371" s="86" t="s">
        <v>241</v>
      </c>
      <c r="B371" s="31">
        <v>905</v>
      </c>
      <c r="C371" s="30" t="s">
        <v>83</v>
      </c>
      <c r="D371" s="30" t="s">
        <v>83</v>
      </c>
      <c r="E371" s="30" t="s">
        <v>131</v>
      </c>
      <c r="F371" s="32"/>
      <c r="G371" s="198">
        <f>G372</f>
        <v>307.5</v>
      </c>
      <c r="H371" s="19">
        <f>H372</f>
        <v>0</v>
      </c>
      <c r="I371" s="19">
        <f>I372</f>
        <v>0</v>
      </c>
      <c r="J371" s="198">
        <f>J372</f>
        <v>247.54958</v>
      </c>
      <c r="K371" s="198">
        <f>K372</f>
        <v>80.50392845528455</v>
      </c>
    </row>
    <row r="372" spans="1:11" ht="12.75">
      <c r="A372" s="72" t="s">
        <v>210</v>
      </c>
      <c r="B372" s="96">
        <v>905</v>
      </c>
      <c r="C372" s="66" t="s">
        <v>83</v>
      </c>
      <c r="D372" s="66" t="s">
        <v>83</v>
      </c>
      <c r="E372" s="66" t="s">
        <v>131</v>
      </c>
      <c r="F372" s="97" t="s">
        <v>209</v>
      </c>
      <c r="G372" s="199">
        <v>307.5</v>
      </c>
      <c r="H372" s="21">
        <v>0</v>
      </c>
      <c r="I372" s="21">
        <v>0</v>
      </c>
      <c r="J372" s="199">
        <v>247.54958</v>
      </c>
      <c r="K372" s="199">
        <f>J372/G372*100</f>
        <v>80.50392845528455</v>
      </c>
    </row>
    <row r="373" spans="1:11" ht="13.5">
      <c r="A373" s="86" t="s">
        <v>214</v>
      </c>
      <c r="B373" s="31">
        <v>905</v>
      </c>
      <c r="C373" s="30" t="s">
        <v>83</v>
      </c>
      <c r="D373" s="30" t="s">
        <v>83</v>
      </c>
      <c r="E373" s="30" t="s">
        <v>116</v>
      </c>
      <c r="F373" s="32"/>
      <c r="G373" s="198">
        <f>G374</f>
        <v>100</v>
      </c>
      <c r="H373" s="19">
        <f>H374</f>
        <v>715</v>
      </c>
      <c r="I373" s="19">
        <f>I374</f>
        <v>715.3</v>
      </c>
      <c r="J373" s="198">
        <f>J374</f>
        <v>0</v>
      </c>
      <c r="K373" s="198">
        <f>K374</f>
        <v>0</v>
      </c>
    </row>
    <row r="374" spans="1:11" ht="13.5" thickBot="1">
      <c r="A374" s="72" t="s">
        <v>203</v>
      </c>
      <c r="B374" s="96">
        <v>905</v>
      </c>
      <c r="C374" s="66" t="s">
        <v>83</v>
      </c>
      <c r="D374" s="66" t="s">
        <v>83</v>
      </c>
      <c r="E374" s="66" t="s">
        <v>116</v>
      </c>
      <c r="F374" s="97" t="s">
        <v>202</v>
      </c>
      <c r="G374" s="199">
        <v>100</v>
      </c>
      <c r="H374" s="21">
        <v>715</v>
      </c>
      <c r="I374" s="21">
        <v>715.3</v>
      </c>
      <c r="J374" s="199">
        <v>0</v>
      </c>
      <c r="K374" s="199">
        <v>0</v>
      </c>
    </row>
    <row r="375" spans="1:11" ht="16.5" thickBot="1">
      <c r="A375" s="116" t="s">
        <v>226</v>
      </c>
      <c r="B375" s="130">
        <v>905</v>
      </c>
      <c r="C375" s="118" t="s">
        <v>132</v>
      </c>
      <c r="D375" s="118" t="s">
        <v>80</v>
      </c>
      <c r="E375" s="118"/>
      <c r="F375" s="131"/>
      <c r="G375" s="193">
        <f>G376+G417</f>
        <v>43856.46998</v>
      </c>
      <c r="H375" s="22">
        <f>H376+H417</f>
        <v>30645.72261</v>
      </c>
      <c r="I375" s="22">
        <f>I376+I417</f>
        <v>32685.01072</v>
      </c>
      <c r="J375" s="193">
        <f>J376+J417</f>
        <v>43235.483649999995</v>
      </c>
      <c r="K375" s="193">
        <f>J375/G375*100</f>
        <v>98.58404853312818</v>
      </c>
    </row>
    <row r="376" spans="1:11" ht="14.25">
      <c r="A376" s="89" t="s">
        <v>75</v>
      </c>
      <c r="B376" s="141">
        <v>905</v>
      </c>
      <c r="C376" s="121" t="s">
        <v>132</v>
      </c>
      <c r="D376" s="121" t="s">
        <v>79</v>
      </c>
      <c r="E376" s="121"/>
      <c r="F376" s="140"/>
      <c r="G376" s="202">
        <f>G377+G386+G392+G410+G383+G380+G400+G405</f>
        <v>36207.101220000004</v>
      </c>
      <c r="H376" s="23">
        <f>H377+H386+H392+H410+H383+H380</f>
        <v>25587.4863</v>
      </c>
      <c r="I376" s="23">
        <f>I377+I386+I392+I410+I383+I380</f>
        <v>27416.85956</v>
      </c>
      <c r="J376" s="202">
        <f>J377+J386+J392+J410+J383+J380+J400+J405</f>
        <v>35646.577209999996</v>
      </c>
      <c r="K376" s="202">
        <f>J376/G376*100</f>
        <v>98.45189481865954</v>
      </c>
    </row>
    <row r="377" spans="1:11" ht="27">
      <c r="A377" s="78" t="s">
        <v>171</v>
      </c>
      <c r="B377" s="31">
        <v>905</v>
      </c>
      <c r="C377" s="30" t="s">
        <v>132</v>
      </c>
      <c r="D377" s="30" t="s">
        <v>79</v>
      </c>
      <c r="E377" s="30" t="s">
        <v>133</v>
      </c>
      <c r="F377" s="32"/>
      <c r="G377" s="195">
        <f aca="true" t="shared" si="27" ref="G377:J378">G378</f>
        <v>24741.14022</v>
      </c>
      <c r="H377" s="15">
        <f t="shared" si="27"/>
        <v>16885.6402</v>
      </c>
      <c r="I377" s="15">
        <f t="shared" si="27"/>
        <v>17110.31787</v>
      </c>
      <c r="J377" s="195">
        <f t="shared" si="27"/>
        <v>24364.39349</v>
      </c>
      <c r="K377" s="195">
        <f>J377/G377*100</f>
        <v>98.47724588822527</v>
      </c>
    </row>
    <row r="378" spans="1:11" ht="12.75">
      <c r="A378" s="72" t="s">
        <v>169</v>
      </c>
      <c r="B378" s="79">
        <v>905</v>
      </c>
      <c r="C378" s="55" t="s">
        <v>132</v>
      </c>
      <c r="D378" s="55" t="s">
        <v>79</v>
      </c>
      <c r="E378" s="55" t="s">
        <v>134</v>
      </c>
      <c r="F378" s="80"/>
      <c r="G378" s="196">
        <f>G379+G385</f>
        <v>24741.14022</v>
      </c>
      <c r="H378" s="16">
        <f t="shared" si="27"/>
        <v>16885.6402</v>
      </c>
      <c r="I378" s="16">
        <f t="shared" si="27"/>
        <v>17110.31787</v>
      </c>
      <c r="J378" s="196">
        <f>J379+J385</f>
        <v>24364.39349</v>
      </c>
      <c r="K378" s="196">
        <f>J378/G378*100</f>
        <v>98.47724588822527</v>
      </c>
    </row>
    <row r="379" spans="1:11" ht="14.25" customHeight="1">
      <c r="A379" s="72" t="s">
        <v>210</v>
      </c>
      <c r="B379" s="73">
        <v>905</v>
      </c>
      <c r="C379" s="61" t="s">
        <v>132</v>
      </c>
      <c r="D379" s="61" t="s">
        <v>79</v>
      </c>
      <c r="E379" s="61" t="s">
        <v>134</v>
      </c>
      <c r="F379" s="74" t="s">
        <v>209</v>
      </c>
      <c r="G379" s="196">
        <v>24374.21022</v>
      </c>
      <c r="H379" s="16">
        <v>16885.6402</v>
      </c>
      <c r="I379" s="16">
        <v>17110.31787</v>
      </c>
      <c r="J379" s="196">
        <v>24364.39349</v>
      </c>
      <c r="K379" s="196">
        <f>J379/G379*100</f>
        <v>99.95972493093562</v>
      </c>
    </row>
    <row r="380" spans="1:11" ht="13.5" hidden="1">
      <c r="A380" s="78" t="s">
        <v>162</v>
      </c>
      <c r="B380" s="31">
        <v>905</v>
      </c>
      <c r="C380" s="30" t="s">
        <v>132</v>
      </c>
      <c r="D380" s="30" t="s">
        <v>79</v>
      </c>
      <c r="E380" s="30" t="s">
        <v>163</v>
      </c>
      <c r="F380" s="32" t="s">
        <v>81</v>
      </c>
      <c r="G380" s="195">
        <f aca="true" t="shared" si="28" ref="G380:K381">G381</f>
        <v>0</v>
      </c>
      <c r="H380" s="15">
        <f t="shared" si="28"/>
        <v>0</v>
      </c>
      <c r="I380" s="15">
        <f t="shared" si="28"/>
        <v>0</v>
      </c>
      <c r="J380" s="195">
        <f t="shared" si="28"/>
        <v>0</v>
      </c>
      <c r="K380" s="195">
        <f t="shared" si="28"/>
        <v>0</v>
      </c>
    </row>
    <row r="381" spans="1:11" ht="25.5" hidden="1">
      <c r="A381" s="72" t="s">
        <v>165</v>
      </c>
      <c r="B381" s="79">
        <v>905</v>
      </c>
      <c r="C381" s="55" t="s">
        <v>132</v>
      </c>
      <c r="D381" s="55" t="s">
        <v>79</v>
      </c>
      <c r="E381" s="55" t="s">
        <v>164</v>
      </c>
      <c r="F381" s="80" t="s">
        <v>81</v>
      </c>
      <c r="G381" s="196">
        <f t="shared" si="28"/>
        <v>0</v>
      </c>
      <c r="H381" s="16">
        <f t="shared" si="28"/>
        <v>0</v>
      </c>
      <c r="I381" s="16">
        <f t="shared" si="28"/>
        <v>0</v>
      </c>
      <c r="J381" s="196">
        <f t="shared" si="28"/>
        <v>0</v>
      </c>
      <c r="K381" s="196">
        <f t="shared" si="28"/>
        <v>0</v>
      </c>
    </row>
    <row r="382" spans="1:11" ht="12.75" hidden="1">
      <c r="A382" s="72" t="s">
        <v>153</v>
      </c>
      <c r="B382" s="73">
        <v>905</v>
      </c>
      <c r="C382" s="61" t="s">
        <v>132</v>
      </c>
      <c r="D382" s="61" t="s">
        <v>79</v>
      </c>
      <c r="E382" s="61" t="s">
        <v>164</v>
      </c>
      <c r="F382" s="74" t="s">
        <v>152</v>
      </c>
      <c r="G382" s="196">
        <v>0</v>
      </c>
      <c r="H382" s="16">
        <v>0</v>
      </c>
      <c r="I382" s="16">
        <v>0</v>
      </c>
      <c r="J382" s="196">
        <v>0</v>
      </c>
      <c r="K382" s="196">
        <v>0</v>
      </c>
    </row>
    <row r="383" spans="1:11" ht="93.75" customHeight="1" hidden="1">
      <c r="A383" s="39" t="s">
        <v>157</v>
      </c>
      <c r="B383" s="24" t="s">
        <v>127</v>
      </c>
      <c r="C383" s="9" t="s">
        <v>132</v>
      </c>
      <c r="D383" s="9" t="s">
        <v>79</v>
      </c>
      <c r="E383" s="6" t="s">
        <v>158</v>
      </c>
      <c r="F383" s="25" t="s">
        <v>81</v>
      </c>
      <c r="G383" s="205">
        <f>G384</f>
        <v>0</v>
      </c>
      <c r="H383" s="38">
        <f>H384</f>
        <v>0</v>
      </c>
      <c r="I383" s="38">
        <f>I384</f>
        <v>0</v>
      </c>
      <c r="J383" s="205">
        <f>J384</f>
        <v>0</v>
      </c>
      <c r="K383" s="205">
        <f>K384</f>
        <v>0</v>
      </c>
    </row>
    <row r="384" spans="1:11" ht="12.75" hidden="1">
      <c r="A384" s="36" t="s">
        <v>44</v>
      </c>
      <c r="B384" s="24" t="s">
        <v>127</v>
      </c>
      <c r="C384" s="9" t="s">
        <v>132</v>
      </c>
      <c r="D384" s="9" t="s">
        <v>79</v>
      </c>
      <c r="E384" s="8" t="s">
        <v>158</v>
      </c>
      <c r="F384" s="25" t="s">
        <v>124</v>
      </c>
      <c r="G384" s="205">
        <v>0</v>
      </c>
      <c r="H384" s="38">
        <v>0</v>
      </c>
      <c r="I384" s="38">
        <v>0</v>
      </c>
      <c r="J384" s="205">
        <v>0</v>
      </c>
      <c r="K384" s="205">
        <v>0</v>
      </c>
    </row>
    <row r="385" spans="1:11" ht="25.5">
      <c r="A385" s="129" t="s">
        <v>278</v>
      </c>
      <c r="B385" s="73">
        <v>905</v>
      </c>
      <c r="C385" s="61" t="s">
        <v>132</v>
      </c>
      <c r="D385" s="61" t="s">
        <v>79</v>
      </c>
      <c r="E385" s="61" t="s">
        <v>134</v>
      </c>
      <c r="F385" s="74" t="s">
        <v>209</v>
      </c>
      <c r="G385" s="196">
        <v>366.93</v>
      </c>
      <c r="H385" s="38"/>
      <c r="I385" s="38"/>
      <c r="J385" s="196">
        <v>0</v>
      </c>
      <c r="K385" s="196">
        <v>0</v>
      </c>
    </row>
    <row r="386" spans="1:11" ht="13.5">
      <c r="A386" s="78" t="s">
        <v>76</v>
      </c>
      <c r="B386" s="31">
        <v>905</v>
      </c>
      <c r="C386" s="30" t="s">
        <v>132</v>
      </c>
      <c r="D386" s="30" t="s">
        <v>79</v>
      </c>
      <c r="E386" s="30" t="s">
        <v>135</v>
      </c>
      <c r="F386" s="32"/>
      <c r="G386" s="195">
        <f aca="true" t="shared" si="29" ref="G386:K387">G387</f>
        <v>3937.392</v>
      </c>
      <c r="H386" s="15">
        <f t="shared" si="29"/>
        <v>2551.1461</v>
      </c>
      <c r="I386" s="15">
        <f t="shared" si="29"/>
        <v>2655.84169</v>
      </c>
      <c r="J386" s="195">
        <f t="shared" si="29"/>
        <v>3801.73409</v>
      </c>
      <c r="K386" s="195">
        <f t="shared" si="29"/>
        <v>96.55462524432417</v>
      </c>
    </row>
    <row r="387" spans="1:11" ht="12.75">
      <c r="A387" s="72" t="s">
        <v>169</v>
      </c>
      <c r="B387" s="79">
        <v>905</v>
      </c>
      <c r="C387" s="55" t="s">
        <v>132</v>
      </c>
      <c r="D387" s="55" t="s">
        <v>79</v>
      </c>
      <c r="E387" s="55" t="s">
        <v>136</v>
      </c>
      <c r="F387" s="80"/>
      <c r="G387" s="196">
        <f>G388+G391</f>
        <v>3937.392</v>
      </c>
      <c r="H387" s="16">
        <f t="shared" si="29"/>
        <v>2551.1461</v>
      </c>
      <c r="I387" s="16">
        <f t="shared" si="29"/>
        <v>2655.84169</v>
      </c>
      <c r="J387" s="196">
        <f>J388+J391</f>
        <v>3801.73409</v>
      </c>
      <c r="K387" s="196">
        <f>J387/G387*100</f>
        <v>96.55462524432417</v>
      </c>
    </row>
    <row r="388" spans="1:11" ht="12.75">
      <c r="A388" s="72" t="s">
        <v>210</v>
      </c>
      <c r="B388" s="73">
        <v>905</v>
      </c>
      <c r="C388" s="61" t="s">
        <v>132</v>
      </c>
      <c r="D388" s="61" t="s">
        <v>79</v>
      </c>
      <c r="E388" s="61" t="s">
        <v>136</v>
      </c>
      <c r="F388" s="74" t="s">
        <v>209</v>
      </c>
      <c r="G388" s="196">
        <v>3437.392</v>
      </c>
      <c r="H388" s="16">
        <v>2551.1461</v>
      </c>
      <c r="I388" s="16">
        <v>2655.84169</v>
      </c>
      <c r="J388" s="196">
        <v>3301.73409</v>
      </c>
      <c r="K388" s="196">
        <f>J388/G388*100</f>
        <v>96.05346407974417</v>
      </c>
    </row>
    <row r="389" spans="1:11" ht="84" hidden="1">
      <c r="A389" s="39" t="s">
        <v>157</v>
      </c>
      <c r="B389" s="24" t="s">
        <v>127</v>
      </c>
      <c r="C389" s="9" t="s">
        <v>132</v>
      </c>
      <c r="D389" s="9" t="s">
        <v>79</v>
      </c>
      <c r="E389" s="6" t="s">
        <v>158</v>
      </c>
      <c r="F389" s="29" t="s">
        <v>81</v>
      </c>
      <c r="G389" s="206">
        <f>G390</f>
        <v>0</v>
      </c>
      <c r="H389" s="40">
        <f>H390</f>
        <v>0</v>
      </c>
      <c r="I389" s="40">
        <f>I390</f>
        <v>0</v>
      </c>
      <c r="J389" s="206">
        <f>J390</f>
        <v>0</v>
      </c>
      <c r="K389" s="206">
        <f>K390</f>
        <v>0</v>
      </c>
    </row>
    <row r="390" spans="1:11" ht="12.75" hidden="1">
      <c r="A390" s="36" t="s">
        <v>44</v>
      </c>
      <c r="B390" s="24" t="s">
        <v>127</v>
      </c>
      <c r="C390" s="9" t="s">
        <v>132</v>
      </c>
      <c r="D390" s="9" t="s">
        <v>79</v>
      </c>
      <c r="E390" s="7" t="s">
        <v>158</v>
      </c>
      <c r="F390" s="29" t="s">
        <v>124</v>
      </c>
      <c r="G390" s="206">
        <v>0</v>
      </c>
      <c r="H390" s="40">
        <v>0</v>
      </c>
      <c r="I390" s="40">
        <v>0</v>
      </c>
      <c r="J390" s="206">
        <v>0</v>
      </c>
      <c r="K390" s="206">
        <v>0</v>
      </c>
    </row>
    <row r="391" spans="1:11" ht="51">
      <c r="A391" s="72" t="s">
        <v>282</v>
      </c>
      <c r="B391" s="73">
        <v>905</v>
      </c>
      <c r="C391" s="61" t="s">
        <v>132</v>
      </c>
      <c r="D391" s="61" t="s">
        <v>79</v>
      </c>
      <c r="E391" s="61" t="s">
        <v>136</v>
      </c>
      <c r="F391" s="74" t="s">
        <v>209</v>
      </c>
      <c r="G391" s="196">
        <v>500</v>
      </c>
      <c r="H391" s="40"/>
      <c r="I391" s="40"/>
      <c r="J391" s="196">
        <v>500</v>
      </c>
      <c r="K391" s="196">
        <f>J391/G391*100</f>
        <v>100</v>
      </c>
    </row>
    <row r="392" spans="1:11" ht="27">
      <c r="A392" s="78" t="s">
        <v>139</v>
      </c>
      <c r="B392" s="31">
        <v>905</v>
      </c>
      <c r="C392" s="30" t="s">
        <v>132</v>
      </c>
      <c r="D392" s="30" t="s">
        <v>79</v>
      </c>
      <c r="E392" s="30" t="s">
        <v>133</v>
      </c>
      <c r="F392" s="32"/>
      <c r="G392" s="195">
        <f>G393</f>
        <v>150.7</v>
      </c>
      <c r="H392" s="15">
        <f>H393</f>
        <v>150.7</v>
      </c>
      <c r="I392" s="15">
        <f>I393</f>
        <v>150.7</v>
      </c>
      <c r="J392" s="195">
        <f>J393</f>
        <v>150.7</v>
      </c>
      <c r="K392" s="195">
        <f>K393</f>
        <v>100</v>
      </c>
    </row>
    <row r="393" spans="1:11" ht="25.5">
      <c r="A393" s="86" t="s">
        <v>140</v>
      </c>
      <c r="B393" s="31">
        <v>905</v>
      </c>
      <c r="C393" s="30" t="s">
        <v>132</v>
      </c>
      <c r="D393" s="30" t="s">
        <v>79</v>
      </c>
      <c r="E393" s="30" t="s">
        <v>141</v>
      </c>
      <c r="F393" s="32"/>
      <c r="G393" s="198">
        <f>G394+G396+G398</f>
        <v>150.7</v>
      </c>
      <c r="H393" s="19">
        <f>H394+H396+H398</f>
        <v>150.7</v>
      </c>
      <c r="I393" s="19">
        <f>I394+I396+I398</f>
        <v>150.7</v>
      </c>
      <c r="J393" s="198">
        <f>J394+J396+J398</f>
        <v>150.7</v>
      </c>
      <c r="K393" s="198">
        <f>J393/G393*100</f>
        <v>100</v>
      </c>
    </row>
    <row r="394" spans="1:11" ht="38.25">
      <c r="A394" s="72" t="s">
        <v>137</v>
      </c>
      <c r="B394" s="73">
        <v>905</v>
      </c>
      <c r="C394" s="61" t="s">
        <v>132</v>
      </c>
      <c r="D394" s="61" t="s">
        <v>79</v>
      </c>
      <c r="E394" s="61" t="s">
        <v>138</v>
      </c>
      <c r="F394" s="74"/>
      <c r="G394" s="196">
        <f>G395</f>
        <v>65.6</v>
      </c>
      <c r="H394" s="16">
        <f>H395</f>
        <v>65.6</v>
      </c>
      <c r="I394" s="16">
        <f>I395</f>
        <v>65.6</v>
      </c>
      <c r="J394" s="196">
        <f>J395</f>
        <v>65.6</v>
      </c>
      <c r="K394" s="196">
        <f>K395</f>
        <v>100</v>
      </c>
    </row>
    <row r="395" spans="1:11" ht="12.75">
      <c r="A395" s="72" t="s">
        <v>18</v>
      </c>
      <c r="B395" s="73">
        <v>905</v>
      </c>
      <c r="C395" s="61" t="s">
        <v>132</v>
      </c>
      <c r="D395" s="61" t="s">
        <v>79</v>
      </c>
      <c r="E395" s="61" t="s">
        <v>138</v>
      </c>
      <c r="F395" s="74" t="s">
        <v>215</v>
      </c>
      <c r="G395" s="196">
        <v>65.6</v>
      </c>
      <c r="H395" s="16">
        <v>65.6</v>
      </c>
      <c r="I395" s="16">
        <v>65.6</v>
      </c>
      <c r="J395" s="196">
        <v>65.6</v>
      </c>
      <c r="K395" s="196">
        <f>J395/G395*100</f>
        <v>100</v>
      </c>
    </row>
    <row r="396" spans="1:11" ht="38.25">
      <c r="A396" s="72" t="s">
        <v>143</v>
      </c>
      <c r="B396" s="73">
        <v>905</v>
      </c>
      <c r="C396" s="61" t="s">
        <v>132</v>
      </c>
      <c r="D396" s="61" t="s">
        <v>79</v>
      </c>
      <c r="E396" s="61" t="s">
        <v>142</v>
      </c>
      <c r="F396" s="74"/>
      <c r="G396" s="196">
        <f>G397</f>
        <v>35.1</v>
      </c>
      <c r="H396" s="16">
        <f>H397</f>
        <v>35.1</v>
      </c>
      <c r="I396" s="16">
        <f>I397</f>
        <v>35.1</v>
      </c>
      <c r="J396" s="196">
        <f>J397</f>
        <v>35.1</v>
      </c>
      <c r="K396" s="196">
        <f>K397</f>
        <v>100</v>
      </c>
    </row>
    <row r="397" spans="1:11" ht="12.75">
      <c r="A397" s="72" t="s">
        <v>18</v>
      </c>
      <c r="B397" s="73">
        <v>905</v>
      </c>
      <c r="C397" s="61" t="s">
        <v>132</v>
      </c>
      <c r="D397" s="61" t="s">
        <v>79</v>
      </c>
      <c r="E397" s="61" t="s">
        <v>142</v>
      </c>
      <c r="F397" s="74" t="s">
        <v>215</v>
      </c>
      <c r="G397" s="196">
        <v>35.1</v>
      </c>
      <c r="H397" s="16">
        <v>35.1</v>
      </c>
      <c r="I397" s="16">
        <v>35.1</v>
      </c>
      <c r="J397" s="196">
        <v>35.1</v>
      </c>
      <c r="K397" s="196">
        <f>J397/G397*100</f>
        <v>100</v>
      </c>
    </row>
    <row r="398" spans="1:11" ht="38.25">
      <c r="A398" s="72" t="s">
        <v>145</v>
      </c>
      <c r="B398" s="73">
        <v>905</v>
      </c>
      <c r="C398" s="61" t="s">
        <v>132</v>
      </c>
      <c r="D398" s="61" t="s">
        <v>79</v>
      </c>
      <c r="E398" s="61" t="s">
        <v>144</v>
      </c>
      <c r="F398" s="74"/>
      <c r="G398" s="196">
        <f>G399</f>
        <v>50</v>
      </c>
      <c r="H398" s="16">
        <f>H399</f>
        <v>50</v>
      </c>
      <c r="I398" s="16">
        <f>I399</f>
        <v>50</v>
      </c>
      <c r="J398" s="196">
        <f>J399</f>
        <v>50</v>
      </c>
      <c r="K398" s="196">
        <f>K399</f>
        <v>100</v>
      </c>
    </row>
    <row r="399" spans="1:11" ht="12.75">
      <c r="A399" s="72" t="s">
        <v>18</v>
      </c>
      <c r="B399" s="73">
        <v>905</v>
      </c>
      <c r="C399" s="61" t="s">
        <v>132</v>
      </c>
      <c r="D399" s="61" t="s">
        <v>79</v>
      </c>
      <c r="E399" s="61" t="s">
        <v>144</v>
      </c>
      <c r="F399" s="74" t="s">
        <v>209</v>
      </c>
      <c r="G399" s="196">
        <v>50</v>
      </c>
      <c r="H399" s="16">
        <v>50</v>
      </c>
      <c r="I399" s="16">
        <v>50</v>
      </c>
      <c r="J399" s="196">
        <v>50</v>
      </c>
      <c r="K399" s="196">
        <f>J399/G399*100</f>
        <v>100</v>
      </c>
    </row>
    <row r="400" spans="1:11" ht="13.5">
      <c r="A400" s="78" t="s">
        <v>162</v>
      </c>
      <c r="B400" s="31" t="s">
        <v>127</v>
      </c>
      <c r="C400" s="30" t="s">
        <v>132</v>
      </c>
      <c r="D400" s="30" t="s">
        <v>79</v>
      </c>
      <c r="E400" s="30" t="s">
        <v>163</v>
      </c>
      <c r="F400" s="32"/>
      <c r="G400" s="195">
        <f>G401+G403</f>
        <v>3500</v>
      </c>
      <c r="H400" s="16"/>
      <c r="I400" s="16"/>
      <c r="J400" s="195">
        <f>J401+J403</f>
        <v>3500</v>
      </c>
      <c r="K400" s="195">
        <f>J400/G400*100</f>
        <v>100</v>
      </c>
    </row>
    <row r="401" spans="1:11" ht="25.5">
      <c r="A401" s="86" t="s">
        <v>280</v>
      </c>
      <c r="B401" s="93" t="s">
        <v>127</v>
      </c>
      <c r="C401" s="94" t="s">
        <v>132</v>
      </c>
      <c r="D401" s="94" t="s">
        <v>79</v>
      </c>
      <c r="E401" s="94" t="s">
        <v>164</v>
      </c>
      <c r="F401" s="95"/>
      <c r="G401" s="198">
        <f>G402</f>
        <v>3000</v>
      </c>
      <c r="H401" s="16"/>
      <c r="I401" s="16"/>
      <c r="J401" s="198">
        <f>J402</f>
        <v>3000</v>
      </c>
      <c r="K401" s="198">
        <f>K402</f>
        <v>100</v>
      </c>
    </row>
    <row r="402" spans="1:11" ht="12.75">
      <c r="A402" s="72" t="s">
        <v>210</v>
      </c>
      <c r="B402" s="96" t="s">
        <v>127</v>
      </c>
      <c r="C402" s="66" t="s">
        <v>132</v>
      </c>
      <c r="D402" s="66" t="s">
        <v>79</v>
      </c>
      <c r="E402" s="66" t="s">
        <v>164</v>
      </c>
      <c r="F402" s="97" t="s">
        <v>209</v>
      </c>
      <c r="G402" s="199">
        <v>3000</v>
      </c>
      <c r="H402" s="16"/>
      <c r="I402" s="16"/>
      <c r="J402" s="199">
        <v>3000</v>
      </c>
      <c r="K402" s="199">
        <f>J402/G402*100</f>
        <v>100</v>
      </c>
    </row>
    <row r="403" spans="1:11" ht="38.25">
      <c r="A403" s="86" t="s">
        <v>281</v>
      </c>
      <c r="B403" s="93" t="s">
        <v>127</v>
      </c>
      <c r="C403" s="94" t="s">
        <v>132</v>
      </c>
      <c r="D403" s="94" t="s">
        <v>79</v>
      </c>
      <c r="E403" s="94" t="s">
        <v>279</v>
      </c>
      <c r="F403" s="95"/>
      <c r="G403" s="198">
        <f>G404</f>
        <v>500</v>
      </c>
      <c r="H403" s="16"/>
      <c r="I403" s="16"/>
      <c r="J403" s="198">
        <f>J404</f>
        <v>500</v>
      </c>
      <c r="K403" s="198">
        <f>K404</f>
        <v>100</v>
      </c>
    </row>
    <row r="404" spans="1:11" ht="12.75">
      <c r="A404" s="72" t="s">
        <v>210</v>
      </c>
      <c r="B404" s="96" t="s">
        <v>127</v>
      </c>
      <c r="C404" s="66" t="s">
        <v>132</v>
      </c>
      <c r="D404" s="66" t="s">
        <v>79</v>
      </c>
      <c r="E404" s="66" t="s">
        <v>279</v>
      </c>
      <c r="F404" s="97" t="s">
        <v>209</v>
      </c>
      <c r="G404" s="199">
        <v>500</v>
      </c>
      <c r="H404" s="16"/>
      <c r="I404" s="16"/>
      <c r="J404" s="199">
        <v>500</v>
      </c>
      <c r="K404" s="199">
        <f>J404/G404*100</f>
        <v>100</v>
      </c>
    </row>
    <row r="405" spans="1:11" ht="13.5">
      <c r="A405" s="86" t="s">
        <v>252</v>
      </c>
      <c r="B405" s="31" t="s">
        <v>127</v>
      </c>
      <c r="C405" s="30" t="s">
        <v>132</v>
      </c>
      <c r="D405" s="30" t="s">
        <v>79</v>
      </c>
      <c r="E405" s="30" t="s">
        <v>250</v>
      </c>
      <c r="F405" s="32"/>
      <c r="G405" s="198">
        <f>G406+G408</f>
        <v>919.96</v>
      </c>
      <c r="H405" s="16"/>
      <c r="I405" s="16"/>
      <c r="J405" s="198">
        <f>J406+J408</f>
        <v>919.96</v>
      </c>
      <c r="K405" s="198">
        <f>J405/G405*100</f>
        <v>100</v>
      </c>
    </row>
    <row r="406" spans="1:11" ht="12.75">
      <c r="A406" s="72" t="s">
        <v>252</v>
      </c>
      <c r="B406" s="79" t="s">
        <v>127</v>
      </c>
      <c r="C406" s="55" t="s">
        <v>132</v>
      </c>
      <c r="D406" s="55" t="s">
        <v>79</v>
      </c>
      <c r="E406" s="55" t="s">
        <v>250</v>
      </c>
      <c r="F406" s="80"/>
      <c r="G406" s="196">
        <f>G407</f>
        <v>739.926</v>
      </c>
      <c r="H406" s="16"/>
      <c r="I406" s="16"/>
      <c r="J406" s="196">
        <f>J407</f>
        <v>739.926</v>
      </c>
      <c r="K406" s="196">
        <f>K407</f>
        <v>100</v>
      </c>
    </row>
    <row r="407" spans="1:11" ht="12.75">
      <c r="A407" s="72" t="s">
        <v>283</v>
      </c>
      <c r="B407" s="96" t="s">
        <v>127</v>
      </c>
      <c r="C407" s="66" t="s">
        <v>132</v>
      </c>
      <c r="D407" s="66" t="s">
        <v>79</v>
      </c>
      <c r="E407" s="66" t="s">
        <v>250</v>
      </c>
      <c r="F407" s="97" t="s">
        <v>209</v>
      </c>
      <c r="G407" s="199">
        <v>739.926</v>
      </c>
      <c r="H407" s="16"/>
      <c r="I407" s="16"/>
      <c r="J407" s="199">
        <v>739.926</v>
      </c>
      <c r="K407" s="199">
        <f>J407/G407*100</f>
        <v>100</v>
      </c>
    </row>
    <row r="408" spans="1:11" ht="12.75">
      <c r="A408" s="72" t="s">
        <v>252</v>
      </c>
      <c r="B408" s="79" t="s">
        <v>127</v>
      </c>
      <c r="C408" s="55" t="s">
        <v>132</v>
      </c>
      <c r="D408" s="55" t="s">
        <v>79</v>
      </c>
      <c r="E408" s="55" t="s">
        <v>250</v>
      </c>
      <c r="F408" s="80"/>
      <c r="G408" s="196">
        <f>G409</f>
        <v>180.034</v>
      </c>
      <c r="H408" s="16"/>
      <c r="I408" s="16"/>
      <c r="J408" s="196">
        <f>J409</f>
        <v>180.034</v>
      </c>
      <c r="K408" s="196">
        <f>K409</f>
        <v>100</v>
      </c>
    </row>
    <row r="409" spans="1:11" ht="12.75">
      <c r="A409" s="72" t="s">
        <v>284</v>
      </c>
      <c r="B409" s="96" t="s">
        <v>127</v>
      </c>
      <c r="C409" s="66" t="s">
        <v>132</v>
      </c>
      <c r="D409" s="66" t="s">
        <v>79</v>
      </c>
      <c r="E409" s="66" t="s">
        <v>250</v>
      </c>
      <c r="F409" s="97" t="s">
        <v>209</v>
      </c>
      <c r="G409" s="199">
        <v>180.034</v>
      </c>
      <c r="H409" s="16"/>
      <c r="I409" s="16"/>
      <c r="J409" s="199">
        <v>180.034</v>
      </c>
      <c r="K409" s="199">
        <f>J409/G409*100</f>
        <v>100</v>
      </c>
    </row>
    <row r="410" spans="1:11" ht="13.5">
      <c r="A410" s="78" t="s">
        <v>24</v>
      </c>
      <c r="B410" s="31">
        <v>905</v>
      </c>
      <c r="C410" s="30" t="s">
        <v>132</v>
      </c>
      <c r="D410" s="30" t="s">
        <v>79</v>
      </c>
      <c r="E410" s="30" t="s">
        <v>25</v>
      </c>
      <c r="F410" s="32"/>
      <c r="G410" s="195">
        <f>G411+G415+G413</f>
        <v>2957.9089999999997</v>
      </c>
      <c r="H410" s="15">
        <f>H411+H415</f>
        <v>6000</v>
      </c>
      <c r="I410" s="15">
        <f>I411+I415</f>
        <v>7500</v>
      </c>
      <c r="J410" s="195">
        <f>J411+J415+J413</f>
        <v>2909.78963</v>
      </c>
      <c r="K410" s="195">
        <f>J410/G410*100</f>
        <v>98.37319640327003</v>
      </c>
    </row>
    <row r="411" spans="1:11" ht="25.5" customHeight="1">
      <c r="A411" s="86" t="s">
        <v>286</v>
      </c>
      <c r="B411" s="31">
        <v>905</v>
      </c>
      <c r="C411" s="30" t="s">
        <v>132</v>
      </c>
      <c r="D411" s="30" t="s">
        <v>79</v>
      </c>
      <c r="E411" s="30" t="s">
        <v>146</v>
      </c>
      <c r="F411" s="32"/>
      <c r="G411" s="198">
        <f>G412</f>
        <v>417.64</v>
      </c>
      <c r="H411" s="19">
        <f>H412</f>
        <v>0</v>
      </c>
      <c r="I411" s="19">
        <f>I412</f>
        <v>0</v>
      </c>
      <c r="J411" s="198">
        <f>J412</f>
        <v>417.64</v>
      </c>
      <c r="K411" s="198">
        <f>K412</f>
        <v>100</v>
      </c>
    </row>
    <row r="412" spans="1:11" ht="12.75">
      <c r="A412" s="72" t="s">
        <v>210</v>
      </c>
      <c r="B412" s="100">
        <v>905</v>
      </c>
      <c r="C412" s="61" t="s">
        <v>132</v>
      </c>
      <c r="D412" s="61" t="s">
        <v>79</v>
      </c>
      <c r="E412" s="61" t="s">
        <v>146</v>
      </c>
      <c r="F412" s="74" t="s">
        <v>209</v>
      </c>
      <c r="G412" s="196">
        <v>417.64</v>
      </c>
      <c r="H412" s="16">
        <v>0</v>
      </c>
      <c r="I412" s="16">
        <v>0</v>
      </c>
      <c r="J412" s="196">
        <v>417.64</v>
      </c>
      <c r="K412" s="196">
        <f>J412/G412*100</f>
        <v>100</v>
      </c>
    </row>
    <row r="413" spans="1:11" ht="25.5">
      <c r="A413" s="86" t="s">
        <v>285</v>
      </c>
      <c r="B413" s="31">
        <v>905</v>
      </c>
      <c r="C413" s="30" t="s">
        <v>132</v>
      </c>
      <c r="D413" s="30" t="s">
        <v>79</v>
      </c>
      <c r="E413" s="30" t="s">
        <v>147</v>
      </c>
      <c r="F413" s="32"/>
      <c r="G413" s="198">
        <f>G414</f>
        <v>122.669</v>
      </c>
      <c r="H413" s="20"/>
      <c r="I413" s="20"/>
      <c r="J413" s="198">
        <f>J414</f>
        <v>97.769</v>
      </c>
      <c r="K413" s="198">
        <f>K414</f>
        <v>79.70147306980574</v>
      </c>
    </row>
    <row r="414" spans="1:11" ht="12.75">
      <c r="A414" s="72" t="s">
        <v>210</v>
      </c>
      <c r="B414" s="100">
        <v>905</v>
      </c>
      <c r="C414" s="61" t="s">
        <v>132</v>
      </c>
      <c r="D414" s="61" t="s">
        <v>79</v>
      </c>
      <c r="E414" s="61" t="s">
        <v>147</v>
      </c>
      <c r="F414" s="74" t="s">
        <v>209</v>
      </c>
      <c r="G414" s="196">
        <v>122.669</v>
      </c>
      <c r="H414" s="20"/>
      <c r="I414" s="20"/>
      <c r="J414" s="196">
        <v>97.769</v>
      </c>
      <c r="K414" s="196">
        <f>J414/G414*100</f>
        <v>79.70147306980574</v>
      </c>
    </row>
    <row r="415" spans="1:11" ht="25.5">
      <c r="A415" s="85" t="s">
        <v>217</v>
      </c>
      <c r="B415" s="26">
        <v>905</v>
      </c>
      <c r="C415" s="27" t="s">
        <v>132</v>
      </c>
      <c r="D415" s="27" t="s">
        <v>79</v>
      </c>
      <c r="E415" s="27" t="s">
        <v>216</v>
      </c>
      <c r="F415" s="28"/>
      <c r="G415" s="203">
        <f>G416</f>
        <v>2417.6</v>
      </c>
      <c r="H415" s="18">
        <f>H416</f>
        <v>6000</v>
      </c>
      <c r="I415" s="18">
        <f>I416</f>
        <v>7500</v>
      </c>
      <c r="J415" s="203">
        <f>J416</f>
        <v>2394.38063</v>
      </c>
      <c r="K415" s="203">
        <f>K416</f>
        <v>99.03956940767704</v>
      </c>
    </row>
    <row r="416" spans="1:11" ht="13.5" thickBot="1">
      <c r="A416" s="57" t="s">
        <v>210</v>
      </c>
      <c r="B416" s="101">
        <v>905</v>
      </c>
      <c r="C416" s="43" t="s">
        <v>132</v>
      </c>
      <c r="D416" s="43" t="s">
        <v>79</v>
      </c>
      <c r="E416" s="43" t="s">
        <v>216</v>
      </c>
      <c r="F416" s="44" t="s">
        <v>209</v>
      </c>
      <c r="G416" s="197">
        <v>2417.6</v>
      </c>
      <c r="H416" s="17">
        <v>6000</v>
      </c>
      <c r="I416" s="17">
        <v>7500</v>
      </c>
      <c r="J416" s="197">
        <v>2394.38063</v>
      </c>
      <c r="K416" s="197">
        <f>J416/G416*100</f>
        <v>99.03956940767704</v>
      </c>
    </row>
    <row r="417" spans="1:11" ht="14.25">
      <c r="A417" s="89" t="s">
        <v>77</v>
      </c>
      <c r="B417" s="141">
        <v>905</v>
      </c>
      <c r="C417" s="121" t="s">
        <v>132</v>
      </c>
      <c r="D417" s="121" t="s">
        <v>84</v>
      </c>
      <c r="E417" s="121"/>
      <c r="F417" s="140"/>
      <c r="G417" s="202">
        <f aca="true" t="shared" si="30" ref="G417:K418">G418</f>
        <v>7649.36876</v>
      </c>
      <c r="H417" s="23">
        <f t="shared" si="30"/>
        <v>5058.236309999999</v>
      </c>
      <c r="I417" s="23">
        <f t="shared" si="30"/>
        <v>5268.151159999999</v>
      </c>
      <c r="J417" s="202">
        <f t="shared" si="30"/>
        <v>7588.90644</v>
      </c>
      <c r="K417" s="202">
        <f t="shared" si="30"/>
        <v>99.20957765409129</v>
      </c>
    </row>
    <row r="418" spans="1:11" ht="39.75" customHeight="1">
      <c r="A418" s="78" t="s">
        <v>55</v>
      </c>
      <c r="B418" s="31">
        <v>905</v>
      </c>
      <c r="C418" s="30" t="s">
        <v>132</v>
      </c>
      <c r="D418" s="30" t="s">
        <v>84</v>
      </c>
      <c r="E418" s="30" t="s">
        <v>56</v>
      </c>
      <c r="F418" s="32"/>
      <c r="G418" s="195">
        <f t="shared" si="30"/>
        <v>7649.36876</v>
      </c>
      <c r="H418" s="15">
        <f t="shared" si="30"/>
        <v>5058.236309999999</v>
      </c>
      <c r="I418" s="15">
        <f t="shared" si="30"/>
        <v>5268.151159999999</v>
      </c>
      <c r="J418" s="195">
        <f t="shared" si="30"/>
        <v>7588.90644</v>
      </c>
      <c r="K418" s="195">
        <f t="shared" si="30"/>
        <v>99.20957765409129</v>
      </c>
    </row>
    <row r="419" spans="1:11" ht="12.75">
      <c r="A419" s="72" t="s">
        <v>169</v>
      </c>
      <c r="B419" s="79">
        <v>905</v>
      </c>
      <c r="C419" s="55" t="s">
        <v>132</v>
      </c>
      <c r="D419" s="55" t="s">
        <v>84</v>
      </c>
      <c r="E419" s="55" t="s">
        <v>57</v>
      </c>
      <c r="F419" s="80"/>
      <c r="G419" s="196">
        <f>G420+G421+G422</f>
        <v>7649.36876</v>
      </c>
      <c r="H419" s="16">
        <f>H420+H421+H422</f>
        <v>5058.236309999999</v>
      </c>
      <c r="I419" s="16">
        <f>I420+I421+I422</f>
        <v>5268.151159999999</v>
      </c>
      <c r="J419" s="196">
        <f>J420+J421+J422</f>
        <v>7588.90644</v>
      </c>
      <c r="K419" s="196">
        <f>J419/G419*100</f>
        <v>99.20957765409129</v>
      </c>
    </row>
    <row r="420" spans="1:11" ht="12.75">
      <c r="A420" s="129" t="s">
        <v>219</v>
      </c>
      <c r="B420" s="96">
        <v>905</v>
      </c>
      <c r="C420" s="66" t="s">
        <v>132</v>
      </c>
      <c r="D420" s="66" t="s">
        <v>84</v>
      </c>
      <c r="E420" s="66" t="s">
        <v>57</v>
      </c>
      <c r="F420" s="97" t="s">
        <v>218</v>
      </c>
      <c r="G420" s="199">
        <v>7299.15776</v>
      </c>
      <c r="H420" s="21">
        <v>4775.18496</v>
      </c>
      <c r="I420" s="21">
        <v>4986.0332</v>
      </c>
      <c r="J420" s="199">
        <v>7277.98927</v>
      </c>
      <c r="K420" s="199">
        <f>J420/G420*100</f>
        <v>99.70998722460823</v>
      </c>
    </row>
    <row r="421" spans="1:11" ht="12.75">
      <c r="A421" s="129" t="s">
        <v>185</v>
      </c>
      <c r="B421" s="73">
        <v>905</v>
      </c>
      <c r="C421" s="61" t="s">
        <v>132</v>
      </c>
      <c r="D421" s="61" t="s">
        <v>84</v>
      </c>
      <c r="E421" s="61" t="s">
        <v>57</v>
      </c>
      <c r="F421" s="74" t="s">
        <v>182</v>
      </c>
      <c r="G421" s="196">
        <v>344.491</v>
      </c>
      <c r="H421" s="16">
        <v>276.61816</v>
      </c>
      <c r="I421" s="16">
        <v>275.70696</v>
      </c>
      <c r="J421" s="196">
        <v>308.24701</v>
      </c>
      <c r="K421" s="196">
        <f>J421/G421*100</f>
        <v>89.47897332586338</v>
      </c>
    </row>
    <row r="422" spans="1:11" ht="13.5" thickBot="1">
      <c r="A422" s="128" t="s">
        <v>186</v>
      </c>
      <c r="B422" s="33">
        <v>905</v>
      </c>
      <c r="C422" s="34" t="s">
        <v>132</v>
      </c>
      <c r="D422" s="34" t="s">
        <v>84</v>
      </c>
      <c r="E422" s="34" t="s">
        <v>57</v>
      </c>
      <c r="F422" s="35" t="s">
        <v>183</v>
      </c>
      <c r="G422" s="201">
        <v>5.72</v>
      </c>
      <c r="H422" s="20">
        <v>6.43319</v>
      </c>
      <c r="I422" s="20">
        <v>6.411</v>
      </c>
      <c r="J422" s="201">
        <v>2.67016</v>
      </c>
      <c r="K422" s="201">
        <f>J422/G422*100</f>
        <v>46.681118881118884</v>
      </c>
    </row>
    <row r="423" spans="1:11" ht="16.5" thickBot="1">
      <c r="A423" s="116" t="s">
        <v>227</v>
      </c>
      <c r="B423" s="130">
        <v>905</v>
      </c>
      <c r="C423" s="118">
        <v>10</v>
      </c>
      <c r="D423" s="118" t="s">
        <v>80</v>
      </c>
      <c r="E423" s="118"/>
      <c r="F423" s="131"/>
      <c r="G423" s="193">
        <f aca="true" t="shared" si="31" ref="G423:K424">G424</f>
        <v>236.5</v>
      </c>
      <c r="H423" s="22">
        <f t="shared" si="31"/>
        <v>324</v>
      </c>
      <c r="I423" s="22">
        <f t="shared" si="31"/>
        <v>0</v>
      </c>
      <c r="J423" s="193">
        <f t="shared" si="31"/>
        <v>63.5</v>
      </c>
      <c r="K423" s="193">
        <f t="shared" si="31"/>
        <v>26.849894291754755</v>
      </c>
    </row>
    <row r="424" spans="1:11" ht="14.25">
      <c r="A424" s="89" t="s">
        <v>35</v>
      </c>
      <c r="B424" s="141" t="s">
        <v>127</v>
      </c>
      <c r="C424" s="121">
        <v>10</v>
      </c>
      <c r="D424" s="121" t="s">
        <v>82</v>
      </c>
      <c r="E424" s="121"/>
      <c r="F424" s="140"/>
      <c r="G424" s="202">
        <f t="shared" si="31"/>
        <v>236.5</v>
      </c>
      <c r="H424" s="23">
        <f t="shared" si="31"/>
        <v>324</v>
      </c>
      <c r="I424" s="23">
        <f t="shared" si="31"/>
        <v>0</v>
      </c>
      <c r="J424" s="202">
        <f t="shared" si="31"/>
        <v>63.5</v>
      </c>
      <c r="K424" s="202">
        <f t="shared" si="31"/>
        <v>26.849894291754755</v>
      </c>
    </row>
    <row r="425" spans="1:11" ht="13.5">
      <c r="A425" s="78" t="s">
        <v>24</v>
      </c>
      <c r="B425" s="31" t="s">
        <v>127</v>
      </c>
      <c r="C425" s="30">
        <v>10</v>
      </c>
      <c r="D425" s="30" t="s">
        <v>82</v>
      </c>
      <c r="E425" s="30" t="s">
        <v>25</v>
      </c>
      <c r="F425" s="32"/>
      <c r="G425" s="195">
        <f>G426+G428+G430</f>
        <v>236.5</v>
      </c>
      <c r="H425" s="15">
        <f>H426+H428+H430</f>
        <v>324</v>
      </c>
      <c r="I425" s="15">
        <f>I426+I428+I430</f>
        <v>0</v>
      </c>
      <c r="J425" s="195">
        <f>J426+J428+J430</f>
        <v>63.5</v>
      </c>
      <c r="K425" s="195">
        <f>J425/G425*100</f>
        <v>26.849894291754755</v>
      </c>
    </row>
    <row r="426" spans="1:11" ht="38.25">
      <c r="A426" s="86" t="s">
        <v>242</v>
      </c>
      <c r="B426" s="93" t="s">
        <v>127</v>
      </c>
      <c r="C426" s="94">
        <v>10</v>
      </c>
      <c r="D426" s="94" t="s">
        <v>82</v>
      </c>
      <c r="E426" s="94" t="s">
        <v>70</v>
      </c>
      <c r="F426" s="95"/>
      <c r="G426" s="198">
        <f>G427</f>
        <v>45</v>
      </c>
      <c r="H426" s="19">
        <f>H427</f>
        <v>0</v>
      </c>
      <c r="I426" s="19">
        <f>I427</f>
        <v>0</v>
      </c>
      <c r="J426" s="198">
        <f>J427</f>
        <v>19</v>
      </c>
      <c r="K426" s="198">
        <f>K427</f>
        <v>42.22222222222222</v>
      </c>
    </row>
    <row r="427" spans="1:11" ht="12.75">
      <c r="A427" s="53" t="s">
        <v>210</v>
      </c>
      <c r="B427" s="96" t="s">
        <v>127</v>
      </c>
      <c r="C427" s="66">
        <v>10</v>
      </c>
      <c r="D427" s="66" t="s">
        <v>82</v>
      </c>
      <c r="E427" s="66" t="s">
        <v>70</v>
      </c>
      <c r="F427" s="97" t="s">
        <v>209</v>
      </c>
      <c r="G427" s="199">
        <v>45</v>
      </c>
      <c r="H427" s="21">
        <v>0</v>
      </c>
      <c r="I427" s="21">
        <v>0</v>
      </c>
      <c r="J427" s="199">
        <v>19</v>
      </c>
      <c r="K427" s="199">
        <f>J427/G427*100</f>
        <v>42.22222222222222</v>
      </c>
    </row>
    <row r="428" spans="1:11" ht="25.5">
      <c r="A428" s="85" t="s">
        <v>220</v>
      </c>
      <c r="B428" s="93" t="s">
        <v>127</v>
      </c>
      <c r="C428" s="94">
        <v>10</v>
      </c>
      <c r="D428" s="94" t="s">
        <v>82</v>
      </c>
      <c r="E428" s="94" t="s">
        <v>72</v>
      </c>
      <c r="F428" s="95"/>
      <c r="G428" s="198">
        <f>G429</f>
        <v>11.5</v>
      </c>
      <c r="H428" s="19">
        <f>H429</f>
        <v>0</v>
      </c>
      <c r="I428" s="19">
        <f>I429</f>
        <v>0</v>
      </c>
      <c r="J428" s="198">
        <f>J429</f>
        <v>8.5</v>
      </c>
      <c r="K428" s="198">
        <f>K429</f>
        <v>73.91304347826086</v>
      </c>
    </row>
    <row r="429" spans="1:11" ht="12.75">
      <c r="A429" s="53" t="s">
        <v>210</v>
      </c>
      <c r="B429" s="96" t="s">
        <v>127</v>
      </c>
      <c r="C429" s="66">
        <v>10</v>
      </c>
      <c r="D429" s="66" t="s">
        <v>82</v>
      </c>
      <c r="E429" s="66" t="s">
        <v>72</v>
      </c>
      <c r="F429" s="97" t="s">
        <v>209</v>
      </c>
      <c r="G429" s="199">
        <v>11.5</v>
      </c>
      <c r="H429" s="21">
        <v>0</v>
      </c>
      <c r="I429" s="21">
        <v>0</v>
      </c>
      <c r="J429" s="199">
        <v>8.5</v>
      </c>
      <c r="K429" s="199">
        <f>J429/G429*100</f>
        <v>73.91304347826086</v>
      </c>
    </row>
    <row r="430" spans="1:11" ht="38.25">
      <c r="A430" s="85" t="s">
        <v>213</v>
      </c>
      <c r="B430" s="93" t="s">
        <v>127</v>
      </c>
      <c r="C430" s="94">
        <v>10</v>
      </c>
      <c r="D430" s="94" t="s">
        <v>82</v>
      </c>
      <c r="E430" s="94" t="s">
        <v>73</v>
      </c>
      <c r="F430" s="95"/>
      <c r="G430" s="198">
        <f>G431</f>
        <v>180</v>
      </c>
      <c r="H430" s="19">
        <f>H431</f>
        <v>324</v>
      </c>
      <c r="I430" s="19">
        <f>I431</f>
        <v>0</v>
      </c>
      <c r="J430" s="198">
        <f>J431</f>
        <v>36</v>
      </c>
      <c r="K430" s="198">
        <f>K431</f>
        <v>20</v>
      </c>
    </row>
    <row r="431" spans="1:11" ht="13.5" thickBot="1">
      <c r="A431" s="72" t="s">
        <v>203</v>
      </c>
      <c r="B431" s="96" t="s">
        <v>127</v>
      </c>
      <c r="C431" s="66">
        <v>10</v>
      </c>
      <c r="D431" s="66" t="s">
        <v>82</v>
      </c>
      <c r="E431" s="66" t="s">
        <v>73</v>
      </c>
      <c r="F431" s="97" t="s">
        <v>202</v>
      </c>
      <c r="G431" s="199">
        <v>180</v>
      </c>
      <c r="H431" s="21">
        <v>324</v>
      </c>
      <c r="I431" s="21">
        <v>0</v>
      </c>
      <c r="J431" s="199">
        <v>36</v>
      </c>
      <c r="K431" s="199">
        <f>J431/G431*100</f>
        <v>20</v>
      </c>
    </row>
    <row r="432" spans="1:11" ht="16.5" thickBot="1">
      <c r="A432" s="77" t="s">
        <v>19</v>
      </c>
      <c r="B432" s="230"/>
      <c r="C432" s="231"/>
      <c r="D432" s="231"/>
      <c r="E432" s="231"/>
      <c r="F432" s="232"/>
      <c r="G432" s="193">
        <f>G351+G375+G423+G341+G346</f>
        <v>72243.25232</v>
      </c>
      <c r="H432" s="193" t="e">
        <f>H351+H375+H423</f>
        <v>#REF!</v>
      </c>
      <c r="I432" s="193" t="e">
        <f>I351+I375+I423</f>
        <v>#REF!</v>
      </c>
      <c r="J432" s="193">
        <f>J351+J375+J423+J341+J346</f>
        <v>70566.43259999999</v>
      </c>
      <c r="K432" s="193">
        <f>J432/G432*100</f>
        <v>97.67892548279447</v>
      </c>
    </row>
    <row r="433" spans="1:11" ht="17.25" thickBot="1">
      <c r="A433" s="102" t="s">
        <v>148</v>
      </c>
      <c r="B433" s="241"/>
      <c r="C433" s="242"/>
      <c r="D433" s="242"/>
      <c r="E433" s="242"/>
      <c r="F433" s="243"/>
      <c r="G433" s="207">
        <f>G60+G189+G213+G339+G432</f>
        <v>831398.7999999998</v>
      </c>
      <c r="H433" s="207" t="e">
        <f>H60+H189+H213+H339+H432</f>
        <v>#REF!</v>
      </c>
      <c r="I433" s="207" t="e">
        <f>I60+I189+I213+I339+I432</f>
        <v>#REF!</v>
      </c>
      <c r="J433" s="207">
        <f>J60+J189+J213+J339+J432</f>
        <v>814411.64969</v>
      </c>
      <c r="K433" s="207">
        <f>J433/G433*100</f>
        <v>97.95679879379188</v>
      </c>
    </row>
    <row r="434" spans="6:11" ht="12.75">
      <c r="F434" s="106"/>
      <c r="G434" s="41"/>
      <c r="H434" s="41">
        <v>623056.11671</v>
      </c>
      <c r="I434" s="41">
        <v>634583.78046</v>
      </c>
      <c r="J434" s="41"/>
      <c r="K434" s="41"/>
    </row>
    <row r="435" spans="6:11" ht="12.75">
      <c r="F435" s="106"/>
      <c r="G435" s="41"/>
      <c r="H435" s="41"/>
      <c r="I435" s="41"/>
      <c r="J435" s="41"/>
      <c r="K435" s="41"/>
    </row>
    <row r="436" spans="1:11" ht="28.5">
      <c r="A436" s="103" t="s">
        <v>149</v>
      </c>
      <c r="B436" s="104"/>
      <c r="C436" s="104"/>
      <c r="D436" s="104"/>
      <c r="E436" s="105"/>
      <c r="F436" s="105"/>
      <c r="G436" s="5" t="s">
        <v>156</v>
      </c>
      <c r="H436" s="5"/>
      <c r="I436" s="5"/>
      <c r="J436" s="5"/>
      <c r="K436" s="5"/>
    </row>
  </sheetData>
  <mergeCells count="15">
    <mergeCell ref="B432:F432"/>
    <mergeCell ref="B433:F433"/>
    <mergeCell ref="B339:F339"/>
    <mergeCell ref="A340:G340"/>
    <mergeCell ref="A61:G61"/>
    <mergeCell ref="A14:G14"/>
    <mergeCell ref="B60:F60"/>
    <mergeCell ref="A7:G7"/>
    <mergeCell ref="A8:G8"/>
    <mergeCell ref="A9:G9"/>
    <mergeCell ref="F11:G11"/>
    <mergeCell ref="B189:F189"/>
    <mergeCell ref="A190:G190"/>
    <mergeCell ref="B213:F213"/>
    <mergeCell ref="A214:G21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65" r:id="rId3"/>
  <rowBreaks count="2" manualBreakCount="2">
    <brk id="302" max="10" man="1"/>
    <brk id="391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Admin</cp:lastModifiedBy>
  <cp:lastPrinted>2014-04-21T05:54:58Z</cp:lastPrinted>
  <dcterms:created xsi:type="dcterms:W3CDTF">2012-01-16T00:51:19Z</dcterms:created>
  <dcterms:modified xsi:type="dcterms:W3CDTF">2014-04-21T05:55:44Z</dcterms:modified>
  <cp:category/>
  <cp:version/>
  <cp:contentType/>
  <cp:contentStatus/>
</cp:coreProperties>
</file>